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Gröls\BE\UZ-5\"/>
    </mc:Choice>
  </mc:AlternateContent>
  <xr:revisionPtr revIDLastSave="0" documentId="13_ncr:1_{9097A55B-8CBB-463A-A805-FFAE419AAC5F}" xr6:coauthVersionLast="47" xr6:coauthVersionMax="47" xr10:uidLastSave="{00000000-0000-0000-0000-000000000000}"/>
  <workbookProtection workbookAlgorithmName="SHA-512" workbookHashValue="y/gvB2veMj1hY/aKLgt3piYgT0I8jAuuX8/hcly5S7+CJD/NqQj+bnCpwaZe3v4vhpaATZhU8/K0wg0rO++2VA==" workbookSaltValue="BgIMZlLkH/L+9mkKGjBCgg==" workbookSpinCount="100000" lockStructure="1"/>
  <bookViews>
    <workbookView xWindow="3900" yWindow="1230" windowWidth="22785" windowHeight="15840" activeTab="3" xr2:uid="{E105F370-537D-459F-9202-8450A388A4DF}"/>
  </bookViews>
  <sheets>
    <sheet name="Info" sheetId="4" r:id="rId1"/>
    <sheet name="Preparation+Production" sheetId="1" r:id="rId2"/>
    <sheet name="Preparation" sheetId="2" r:id="rId3"/>
    <sheet name="Production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1" l="1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9" i="3"/>
  <c r="L9" i="3" s="1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9" i="2"/>
  <c r="L9" i="2" s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9" i="1"/>
  <c r="L9" i="1" s="1"/>
  <c r="B31" i="1" l="1"/>
  <c r="H50" i="3" l="1"/>
  <c r="J50" i="3" s="1"/>
  <c r="K50" i="3" s="1"/>
  <c r="H49" i="3"/>
  <c r="J49" i="3" s="1"/>
  <c r="K49" i="3" s="1"/>
  <c r="H48" i="3"/>
  <c r="J48" i="3" s="1"/>
  <c r="K48" i="3" s="1"/>
  <c r="H47" i="3"/>
  <c r="J47" i="3" s="1"/>
  <c r="K47" i="3" s="1"/>
  <c r="H46" i="3"/>
  <c r="J46" i="3" s="1"/>
  <c r="K46" i="3" s="1"/>
  <c r="H45" i="3"/>
  <c r="J45" i="3" s="1"/>
  <c r="K45" i="3" s="1"/>
  <c r="H44" i="3"/>
  <c r="J44" i="3" s="1"/>
  <c r="K44" i="3" s="1"/>
  <c r="H43" i="3"/>
  <c r="J43" i="3" s="1"/>
  <c r="K43" i="3" s="1"/>
  <c r="H42" i="3"/>
  <c r="J42" i="3" s="1"/>
  <c r="K42" i="3" s="1"/>
  <c r="H41" i="3"/>
  <c r="J41" i="3" s="1"/>
  <c r="K41" i="3" s="1"/>
  <c r="J40" i="3"/>
  <c r="K40" i="3" s="1"/>
  <c r="H40" i="3"/>
  <c r="H39" i="3"/>
  <c r="J39" i="3" s="1"/>
  <c r="K39" i="3" s="1"/>
  <c r="H38" i="3"/>
  <c r="J38" i="3" s="1"/>
  <c r="K38" i="3" s="1"/>
  <c r="H37" i="3"/>
  <c r="J37" i="3" s="1"/>
  <c r="K37" i="3" s="1"/>
  <c r="B31" i="3"/>
  <c r="C31" i="3" s="1"/>
  <c r="B28" i="3"/>
  <c r="C28" i="3" s="1"/>
  <c r="H50" i="2"/>
  <c r="J50" i="2" s="1"/>
  <c r="K50" i="2" s="1"/>
  <c r="H49" i="2"/>
  <c r="J49" i="2" s="1"/>
  <c r="K49" i="2" s="1"/>
  <c r="H48" i="2"/>
  <c r="J48" i="2" s="1"/>
  <c r="K48" i="2" s="1"/>
  <c r="H47" i="2"/>
  <c r="J47" i="2" s="1"/>
  <c r="K47" i="2" s="1"/>
  <c r="H46" i="2"/>
  <c r="J46" i="2" s="1"/>
  <c r="K46" i="2" s="1"/>
  <c r="H45" i="2"/>
  <c r="J45" i="2" s="1"/>
  <c r="K45" i="2" s="1"/>
  <c r="H44" i="2"/>
  <c r="J44" i="2" s="1"/>
  <c r="K44" i="2" s="1"/>
  <c r="H43" i="2"/>
  <c r="J43" i="2" s="1"/>
  <c r="K43" i="2" s="1"/>
  <c r="H42" i="2"/>
  <c r="J42" i="2" s="1"/>
  <c r="K42" i="2" s="1"/>
  <c r="H41" i="2"/>
  <c r="J41" i="2" s="1"/>
  <c r="K41" i="2" s="1"/>
  <c r="H40" i="2"/>
  <c r="J40" i="2" s="1"/>
  <c r="K40" i="2" s="1"/>
  <c r="H39" i="2"/>
  <c r="J39" i="2" s="1"/>
  <c r="K39" i="2" s="1"/>
  <c r="H38" i="2"/>
  <c r="J38" i="2" s="1"/>
  <c r="K38" i="2" s="1"/>
  <c r="H37" i="2"/>
  <c r="J37" i="2" s="1"/>
  <c r="K37" i="2" s="1"/>
  <c r="B28" i="2"/>
  <c r="C28" i="2" s="1"/>
  <c r="B31" i="2" l="1"/>
  <c r="C31" i="2" s="1"/>
  <c r="H38" i="1"/>
  <c r="J38" i="1" s="1"/>
  <c r="K38" i="1" s="1"/>
  <c r="H39" i="1"/>
  <c r="J39" i="1" s="1"/>
  <c r="K39" i="1" s="1"/>
  <c r="H40" i="1"/>
  <c r="J40" i="1" s="1"/>
  <c r="K40" i="1" s="1"/>
  <c r="H41" i="1"/>
  <c r="J41" i="1" s="1"/>
  <c r="K41" i="1" s="1"/>
  <c r="H42" i="1"/>
  <c r="J42" i="1" s="1"/>
  <c r="K42" i="1" s="1"/>
  <c r="H43" i="1"/>
  <c r="J43" i="1" s="1"/>
  <c r="K43" i="1" s="1"/>
  <c r="H44" i="1"/>
  <c r="J44" i="1" s="1"/>
  <c r="K44" i="1" s="1"/>
  <c r="H45" i="1"/>
  <c r="J45" i="1" s="1"/>
  <c r="K45" i="1" s="1"/>
  <c r="H46" i="1"/>
  <c r="J46" i="1" s="1"/>
  <c r="K46" i="1" s="1"/>
  <c r="H47" i="1"/>
  <c r="J47" i="1" s="1"/>
  <c r="K47" i="1" s="1"/>
  <c r="H48" i="1"/>
  <c r="J48" i="1" s="1"/>
  <c r="K48" i="1" s="1"/>
  <c r="H49" i="1"/>
  <c r="J49" i="1" s="1"/>
  <c r="K49" i="1" s="1"/>
  <c r="H50" i="1"/>
  <c r="J50" i="1" s="1"/>
  <c r="K50" i="1" s="1"/>
  <c r="H37" i="1"/>
  <c r="J37" i="1" s="1"/>
  <c r="K37" i="1" s="1"/>
  <c r="C28" i="1" l="1"/>
  <c r="C31" i="1"/>
</calcChain>
</file>

<file path=xl/sharedStrings.xml><?xml version="1.0" encoding="utf-8"?>
<sst xmlns="http://schemas.openxmlformats.org/spreadsheetml/2006/main" count="108" uniqueCount="37">
  <si>
    <t>Emission</t>
  </si>
  <si>
    <t>PM1</t>
  </si>
  <si>
    <t>PM4</t>
  </si>
  <si>
    <t>NOx</t>
  </si>
  <si>
    <t>SO2</t>
  </si>
  <si>
    <t>Emission
 [kg/Adt]</t>
  </si>
  <si>
    <t>Applicant</t>
  </si>
  <si>
    <t>Production site</t>
  </si>
  <si>
    <t>Test report (Name, Page)</t>
  </si>
  <si>
    <t>Period</t>
  </si>
  <si>
    <t>Primary energy source</t>
  </si>
  <si>
    <t>Paper machine/Boiler house</t>
  </si>
  <si>
    <t>Calculation from single measurements or continuous measurement of emission?</t>
  </si>
  <si>
    <t>Mass flow
[kg/h]</t>
  </si>
  <si>
    <t>Operating period per year 
[h/a]</t>
  </si>
  <si>
    <t>Emission per year calculated 
[kg]</t>
  </si>
  <si>
    <t>Emission measured
[kg/a]</t>
  </si>
  <si>
    <t>Emission per Adt prod. Paper
[kg/Adt]</t>
  </si>
  <si>
    <t>Annual production of paper
[t/a]</t>
  </si>
  <si>
    <t>Sulfur
emission
[mg/m3]</t>
  </si>
  <si>
    <t>Waste gas volume flow
[m3/h]</t>
  </si>
  <si>
    <t>Commentary</t>
  </si>
  <si>
    <t xml:space="preserve">Limit </t>
  </si>
  <si>
    <t>Point NOx</t>
  </si>
  <si>
    <r>
      <t>Point SO</t>
    </r>
    <r>
      <rPr>
        <b/>
        <vertAlign val="subscript"/>
        <sz val="11"/>
        <rFont val="Calibri"/>
        <family val="2"/>
        <scheme val="minor"/>
      </rPr>
      <t>2</t>
    </r>
  </si>
  <si>
    <t>If sulphur emission was not measured, please use the following table for the sulphur points:</t>
  </si>
  <si>
    <t>Example</t>
  </si>
  <si>
    <t>Boiler house</t>
  </si>
  <si>
    <t>If sulphur emission was not measured, pleaase use following table for the sulphur points:</t>
  </si>
  <si>
    <t>Note for applicants for completing the file for calculating the load points:</t>
  </si>
  <si>
    <t>If waste paper preparation and  paper production take place at one location, please complete the "Preparation+Production" tab.</t>
  </si>
  <si>
    <t>If deinked pulp is purchased, please have your pulp manufacturer complete the "Preparation" tab or ask your pulp manufacturer for the required data</t>
  </si>
  <si>
    <t xml:space="preserve">and please fill out the tab "Production" yourself. </t>
  </si>
  <si>
    <t>Natural Gas</t>
  </si>
  <si>
    <t>Residues</t>
  </si>
  <si>
    <t>Single Measurement</t>
  </si>
  <si>
    <t>cont. Measurement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</si>
</sst>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bscript"/>
      <sz val="11"/>
      <name val="Calibri"/>
      <family val="2"/>
      <scheme val="minor"/>
    </font>
    <font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5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2" borderId="1" applyNumberFormat="0" applyAlignment="0" applyProtection="0"/>
    <xf numFmtId="0" fontId="4" fillId="3" borderId="2" applyNumberFormat="0" applyAlignment="0" applyProtection="0"/>
    <xf numFmtId="0" fontId="5" fillId="3" borderId="1" applyNumberFormat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4" fillId="3" borderId="2" xfId="2"/>
    <xf numFmtId="0" fontId="4" fillId="5" borderId="2" xfId="2" applyFill="1" applyAlignment="1">
      <alignment horizontal="center"/>
    </xf>
    <xf numFmtId="0" fontId="4" fillId="5" borderId="2" xfId="2" applyFill="1" applyAlignment="1">
      <alignment horizontal="center" wrapText="1"/>
    </xf>
    <xf numFmtId="0" fontId="7" fillId="5" borderId="3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8" fillId="5" borderId="8" xfId="3" applyFont="1" applyFill="1" applyBorder="1" applyAlignment="1">
      <alignment horizontal="center"/>
    </xf>
    <xf numFmtId="0" fontId="8" fillId="5" borderId="1" xfId="3" applyFont="1" applyFill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7" fillId="5" borderId="13" xfId="0" applyFont="1" applyFill="1" applyBorder="1" applyAlignment="1">
      <alignment horizontal="center"/>
    </xf>
    <xf numFmtId="0" fontId="7" fillId="0" borderId="0" xfId="0" applyFont="1"/>
    <xf numFmtId="0" fontId="10" fillId="0" borderId="0" xfId="0" applyFont="1"/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0" xfId="0" applyProtection="1"/>
    <xf numFmtId="0" fontId="7" fillId="5" borderId="3" xfId="0" applyFont="1" applyFill="1" applyBorder="1" applyAlignment="1" applyProtection="1">
      <alignment horizontal="center"/>
    </xf>
    <xf numFmtId="0" fontId="7" fillId="5" borderId="13" xfId="0" applyFont="1" applyFill="1" applyBorder="1" applyAlignment="1" applyProtection="1">
      <alignment horizontal="center"/>
    </xf>
    <xf numFmtId="0" fontId="4" fillId="5" borderId="2" xfId="2" applyFill="1" applyAlignment="1" applyProtection="1">
      <alignment horizontal="center"/>
    </xf>
    <xf numFmtId="0" fontId="4" fillId="5" borderId="2" xfId="2" applyFill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0" fillId="6" borderId="8" xfId="5" applyFont="1" applyBorder="1" applyAlignment="1" applyProtection="1">
      <alignment horizontal="center"/>
    </xf>
    <xf numFmtId="0" fontId="2" fillId="6" borderId="1" xfId="5" applyBorder="1" applyAlignment="1" applyProtection="1">
      <alignment horizontal="center"/>
    </xf>
    <xf numFmtId="0" fontId="2" fillId="6" borderId="9" xfId="5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6" borderId="11" xfId="5" applyFont="1" applyBorder="1" applyAlignment="1" applyProtection="1">
      <alignment horizontal="center"/>
    </xf>
    <xf numFmtId="0" fontId="8" fillId="5" borderId="8" xfId="3" applyFont="1" applyFill="1" applyBorder="1" applyAlignment="1" applyProtection="1">
      <alignment horizontal="center"/>
    </xf>
    <xf numFmtId="0" fontId="1" fillId="5" borderId="7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/>
    </xf>
    <xf numFmtId="0" fontId="1" fillId="5" borderId="0" xfId="0" applyFont="1" applyFill="1" applyAlignment="1" applyProtection="1">
      <alignment horizontal="center"/>
    </xf>
    <xf numFmtId="0" fontId="4" fillId="3" borderId="2" xfId="2" applyProtection="1"/>
    <xf numFmtId="0" fontId="0" fillId="0" borderId="7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8" fillId="5" borderId="1" xfId="3" applyFont="1" applyFill="1" applyAlignment="1" applyProtection="1">
      <alignment horizontal="center"/>
    </xf>
    <xf numFmtId="0" fontId="6" fillId="0" borderId="0" xfId="0" applyFont="1" applyAlignment="1" applyProtection="1">
      <alignment wrapText="1"/>
    </xf>
    <xf numFmtId="0" fontId="6" fillId="0" borderId="0" xfId="0" applyFont="1" applyProtection="1"/>
    <xf numFmtId="0" fontId="0" fillId="6" borderId="1" xfId="5" applyFont="1" applyBorder="1" applyAlignment="1" applyProtection="1">
      <alignment horizontal="center"/>
    </xf>
    <xf numFmtId="0" fontId="2" fillId="6" borderId="2" xfId="5" applyBorder="1" applyAlignment="1" applyProtection="1">
      <alignment horizontal="center"/>
    </xf>
    <xf numFmtId="0" fontId="2" fillId="4" borderId="8" xfId="4" applyBorder="1" applyAlignment="1" applyProtection="1">
      <alignment horizontal="center"/>
      <protection locked="0"/>
    </xf>
    <xf numFmtId="0" fontId="3" fillId="2" borderId="1" xfId="1" applyAlignment="1" applyProtection="1">
      <alignment horizontal="center"/>
      <protection locked="0"/>
    </xf>
    <xf numFmtId="0" fontId="2" fillId="4" borderId="10" xfId="4" applyBorder="1" applyAlignment="1" applyProtection="1">
      <alignment horizontal="center"/>
      <protection locked="0"/>
    </xf>
    <xf numFmtId="0" fontId="2" fillId="4" borderId="1" xfId="4" applyBorder="1" applyAlignment="1" applyProtection="1">
      <alignment horizontal="center"/>
      <protection locked="0"/>
    </xf>
    <xf numFmtId="0" fontId="2" fillId="6" borderId="1" xfId="5" applyBorder="1" applyAlignment="1" applyProtection="1">
      <alignment horizontal="center"/>
      <protection locked="0"/>
    </xf>
    <xf numFmtId="0" fontId="2" fillId="4" borderId="9" xfId="4" applyBorder="1" applyAlignment="1" applyProtection="1">
      <alignment horizontal="center"/>
      <protection locked="0"/>
    </xf>
    <xf numFmtId="0" fontId="4" fillId="3" borderId="5" xfId="2" applyBorder="1" applyAlignment="1" applyProtection="1">
      <alignment horizontal="center"/>
      <protection locked="0"/>
    </xf>
    <xf numFmtId="0" fontId="4" fillId="3" borderId="6" xfId="2" applyBorder="1" applyAlignment="1" applyProtection="1">
      <alignment horizontal="center"/>
      <protection locked="0"/>
    </xf>
    <xf numFmtId="0" fontId="4" fillId="3" borderId="4" xfId="2" applyBorder="1" applyAlignment="1" applyProtection="1">
      <alignment horizontal="center"/>
      <protection locked="0"/>
    </xf>
    <xf numFmtId="0" fontId="4" fillId="3" borderId="14" xfId="2" applyBorder="1" applyAlignment="1" applyProtection="1">
      <alignment horizontal="center"/>
      <protection locked="0"/>
    </xf>
    <xf numFmtId="0" fontId="4" fillId="3" borderId="15" xfId="2" applyBorder="1" applyAlignment="1" applyProtection="1">
      <alignment horizontal="center"/>
      <protection locked="0"/>
    </xf>
    <xf numFmtId="0" fontId="4" fillId="3" borderId="16" xfId="2" applyBorder="1" applyAlignment="1" applyProtection="1">
      <alignment horizontal="center"/>
      <protection locked="0"/>
    </xf>
    <xf numFmtId="0" fontId="0" fillId="4" borderId="1" xfId="4" applyFont="1" applyBorder="1" applyAlignment="1" applyProtection="1">
      <alignment horizontal="center"/>
      <protection locked="0"/>
    </xf>
    <xf numFmtId="0" fontId="4" fillId="3" borderId="2" xfId="2" applyAlignment="1" applyProtection="1">
      <alignment horizontal="center"/>
      <protection locked="0"/>
    </xf>
    <xf numFmtId="0" fontId="8" fillId="3" borderId="1" xfId="3" applyFont="1" applyAlignment="1" applyProtection="1">
      <alignment horizontal="center"/>
      <protection locked="0"/>
    </xf>
    <xf numFmtId="0" fontId="2" fillId="4" borderId="11" xfId="4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</cellXfs>
  <cellStyles count="6">
    <cellStyle name="20 % - Akzent2" xfId="5" builtinId="34"/>
    <cellStyle name="20 % - Akzent4" xfId="4" builtinId="42"/>
    <cellStyle name="Ausgabe" xfId="2" builtinId="21"/>
    <cellStyle name="Berechnung" xfId="3" builtinId="22"/>
    <cellStyle name="Eingabe" xfId="1" builtinId="20"/>
    <cellStyle name="Standard" xfId="0" builtinId="0"/>
  </cellStyles>
  <dxfs count="30"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4CB6C-D56D-4C55-B7E9-0945DDEFD12E}">
  <dimension ref="A2:A8"/>
  <sheetViews>
    <sheetView workbookViewId="0">
      <selection activeCell="B17" sqref="B17"/>
    </sheetView>
  </sheetViews>
  <sheetFormatPr baseColWidth="10" defaultRowHeight="15" x14ac:dyDescent="0.25"/>
  <sheetData>
    <row r="2" spans="1:1" ht="21" x14ac:dyDescent="0.35">
      <c r="A2" s="14" t="s">
        <v>29</v>
      </c>
    </row>
    <row r="4" spans="1:1" ht="18.75" x14ac:dyDescent="0.3">
      <c r="A4" s="13" t="s">
        <v>30</v>
      </c>
    </row>
    <row r="6" spans="1:1" ht="18.75" x14ac:dyDescent="0.3">
      <c r="A6" s="13" t="s">
        <v>31</v>
      </c>
    </row>
    <row r="8" spans="1:1" ht="18.75" x14ac:dyDescent="0.3">
      <c r="A8" s="13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A96F-38CB-450B-BBA3-25C35DB11D5D}">
  <dimension ref="B1:N50"/>
  <sheetViews>
    <sheetView topLeftCell="A15" zoomScale="80" zoomScaleNormal="80" workbookViewId="0">
      <selection activeCell="B38" sqref="B38:K50"/>
    </sheetView>
  </sheetViews>
  <sheetFormatPr baseColWidth="10" defaultRowHeight="15" x14ac:dyDescent="0.25"/>
  <cols>
    <col min="1" max="1" width="11.42578125" style="19"/>
    <col min="2" max="2" width="19.5703125" style="19" customWidth="1"/>
    <col min="3" max="3" width="34.85546875" style="19" customWidth="1"/>
    <col min="4" max="4" width="26.140625" style="19" bestFit="1" customWidth="1"/>
    <col min="5" max="5" width="24.85546875" style="19" bestFit="1" customWidth="1"/>
    <col min="6" max="6" width="11.42578125" style="19"/>
    <col min="7" max="7" width="33" style="19" bestFit="1" customWidth="1"/>
    <col min="8" max="8" width="27.5703125" style="19" bestFit="1" customWidth="1"/>
    <col min="9" max="9" width="18.140625" style="19" bestFit="1" customWidth="1"/>
    <col min="10" max="10" width="46" style="19" bestFit="1" customWidth="1"/>
    <col min="11" max="11" width="19.5703125" style="19" customWidth="1"/>
    <col min="12" max="12" width="16.85546875" style="19" bestFit="1" customWidth="1"/>
    <col min="13" max="13" width="21.85546875" style="19" bestFit="1" customWidth="1"/>
    <col min="14" max="16384" width="11.42578125" style="19"/>
  </cols>
  <sheetData>
    <row r="1" spans="2:14" ht="15.75" thickBot="1" x14ac:dyDescent="0.3"/>
    <row r="2" spans="2:14" ht="19.5" thickBot="1" x14ac:dyDescent="0.35">
      <c r="C2" s="20" t="s">
        <v>6</v>
      </c>
      <c r="D2" s="49"/>
      <c r="E2" s="50"/>
      <c r="F2" s="50"/>
      <c r="G2" s="51"/>
    </row>
    <row r="3" spans="2:14" ht="15.75" thickBot="1" x14ac:dyDescent="0.3"/>
    <row r="4" spans="2:14" ht="19.5" thickBot="1" x14ac:dyDescent="0.35">
      <c r="C4" s="20" t="s">
        <v>7</v>
      </c>
      <c r="D4" s="49"/>
      <c r="E4" s="50"/>
      <c r="F4" s="50"/>
      <c r="G4" s="51"/>
    </row>
    <row r="5" spans="2:14" ht="15.75" thickBot="1" x14ac:dyDescent="0.3"/>
    <row r="6" spans="2:14" ht="19.5" thickBot="1" x14ac:dyDescent="0.35">
      <c r="C6" s="21" t="s">
        <v>8</v>
      </c>
      <c r="D6" s="52"/>
      <c r="E6" s="53"/>
      <c r="F6" s="53"/>
      <c r="G6" s="54"/>
    </row>
    <row r="8" spans="2:14" ht="44.25" customHeight="1" x14ac:dyDescent="0.25">
      <c r="B8" s="22" t="s">
        <v>9</v>
      </c>
      <c r="C8" s="23" t="s">
        <v>10</v>
      </c>
      <c r="D8" s="22" t="s">
        <v>11</v>
      </c>
      <c r="E8" s="23" t="s">
        <v>18</v>
      </c>
      <c r="F8" s="22" t="s">
        <v>0</v>
      </c>
      <c r="G8" s="23" t="s">
        <v>12</v>
      </c>
      <c r="H8" s="23" t="s">
        <v>13</v>
      </c>
      <c r="I8" s="23" t="s">
        <v>14</v>
      </c>
      <c r="J8" s="23" t="s">
        <v>15</v>
      </c>
      <c r="K8" s="23" t="s">
        <v>16</v>
      </c>
      <c r="L8" s="23" t="s">
        <v>17</v>
      </c>
      <c r="M8" s="24"/>
      <c r="N8" s="24"/>
    </row>
    <row r="9" spans="2:14" x14ac:dyDescent="0.25">
      <c r="B9" s="25" t="s">
        <v>26</v>
      </c>
      <c r="C9" s="26" t="s">
        <v>33</v>
      </c>
      <c r="D9" s="27" t="s">
        <v>2</v>
      </c>
      <c r="E9" s="26">
        <v>30000</v>
      </c>
      <c r="F9" s="26" t="s">
        <v>3</v>
      </c>
      <c r="G9" s="26" t="s">
        <v>35</v>
      </c>
      <c r="H9" s="26">
        <v>0.4</v>
      </c>
      <c r="I9" s="26">
        <v>8500</v>
      </c>
      <c r="J9" s="26">
        <f>IF(G9="Single Measurement",H9*I9,IF(G9="cont. Measurement","Please fill in measurement in next column ",""))</f>
        <v>3400</v>
      </c>
      <c r="K9" s="26"/>
      <c r="L9" s="26">
        <f>IF(G9="Single Measurement",J9/E9,K9/E9)</f>
        <v>0.11333333333333333</v>
      </c>
      <c r="M9" s="28"/>
    </row>
    <row r="10" spans="2:14" x14ac:dyDescent="0.25">
      <c r="B10" s="25" t="s">
        <v>26</v>
      </c>
      <c r="C10" s="26" t="s">
        <v>34</v>
      </c>
      <c r="D10" s="29" t="s">
        <v>27</v>
      </c>
      <c r="E10" s="26">
        <v>20000</v>
      </c>
      <c r="F10" s="26" t="s">
        <v>4</v>
      </c>
      <c r="G10" s="26" t="s">
        <v>36</v>
      </c>
      <c r="H10" s="26"/>
      <c r="I10" s="26"/>
      <c r="J10" s="26" t="str">
        <f t="shared" ref="J10:J24" si="0">IF(G10="Single Measurement",H10*I10,IF(G10="cont. Measurement","Please fill in measurement in next column ",""))</f>
        <v xml:space="preserve">Please fill in measurement in next column </v>
      </c>
      <c r="K10" s="26">
        <v>1300</v>
      </c>
      <c r="L10" s="26">
        <f t="shared" ref="L10:L24" si="1">IF(G10="Single Measurement",J10/E10,K10/E10)</f>
        <v>6.5000000000000002E-2</v>
      </c>
      <c r="M10" s="28"/>
    </row>
    <row r="11" spans="2:14" x14ac:dyDescent="0.25">
      <c r="B11" s="43"/>
      <c r="C11" s="44"/>
      <c r="D11" s="45"/>
      <c r="E11" s="46"/>
      <c r="F11" s="44"/>
      <c r="G11" s="44"/>
      <c r="H11" s="46"/>
      <c r="I11" s="46"/>
      <c r="J11" s="47" t="str">
        <f t="shared" si="0"/>
        <v/>
      </c>
      <c r="K11" s="46"/>
      <c r="L11" s="47" t="e">
        <f t="shared" si="1"/>
        <v>#DIV/0!</v>
      </c>
      <c r="M11" s="28"/>
    </row>
    <row r="12" spans="2:14" x14ac:dyDescent="0.25">
      <c r="B12" s="43"/>
      <c r="C12" s="44"/>
      <c r="D12" s="48"/>
      <c r="E12" s="46"/>
      <c r="F12" s="44"/>
      <c r="G12" s="44"/>
      <c r="H12" s="46"/>
      <c r="I12" s="46"/>
      <c r="J12" s="47" t="str">
        <f t="shared" si="0"/>
        <v/>
      </c>
      <c r="K12" s="46"/>
      <c r="L12" s="47" t="e">
        <f t="shared" si="1"/>
        <v>#DIV/0!</v>
      </c>
      <c r="M12" s="28"/>
    </row>
    <row r="13" spans="2:14" x14ac:dyDescent="0.25">
      <c r="B13" s="43"/>
      <c r="C13" s="44"/>
      <c r="D13" s="48"/>
      <c r="E13" s="46"/>
      <c r="F13" s="44"/>
      <c r="G13" s="44"/>
      <c r="H13" s="46"/>
      <c r="I13" s="46"/>
      <c r="J13" s="47" t="str">
        <f t="shared" si="0"/>
        <v/>
      </c>
      <c r="K13" s="46"/>
      <c r="L13" s="47" t="e">
        <f t="shared" si="1"/>
        <v>#DIV/0!</v>
      </c>
      <c r="M13" s="28"/>
    </row>
    <row r="14" spans="2:14" x14ac:dyDescent="0.25">
      <c r="B14" s="43"/>
      <c r="C14" s="44"/>
      <c r="D14" s="48"/>
      <c r="E14" s="46"/>
      <c r="F14" s="44"/>
      <c r="G14" s="44"/>
      <c r="H14" s="46"/>
      <c r="I14" s="46"/>
      <c r="J14" s="47" t="str">
        <f t="shared" si="0"/>
        <v/>
      </c>
      <c r="K14" s="46"/>
      <c r="L14" s="47" t="e">
        <f t="shared" si="1"/>
        <v>#DIV/0!</v>
      </c>
      <c r="M14" s="28"/>
    </row>
    <row r="15" spans="2:14" x14ac:dyDescent="0.25">
      <c r="B15" s="43"/>
      <c r="C15" s="44"/>
      <c r="D15" s="48"/>
      <c r="E15" s="46"/>
      <c r="F15" s="44"/>
      <c r="G15" s="44"/>
      <c r="H15" s="46"/>
      <c r="I15" s="46"/>
      <c r="J15" s="47" t="str">
        <f t="shared" si="0"/>
        <v/>
      </c>
      <c r="K15" s="46"/>
      <c r="L15" s="47" t="e">
        <f t="shared" si="1"/>
        <v>#DIV/0!</v>
      </c>
      <c r="M15" s="28"/>
    </row>
    <row r="16" spans="2:14" x14ac:dyDescent="0.25">
      <c r="B16" s="43"/>
      <c r="C16" s="44"/>
      <c r="D16" s="48"/>
      <c r="E16" s="46"/>
      <c r="F16" s="44"/>
      <c r="G16" s="44"/>
      <c r="H16" s="46"/>
      <c r="I16" s="46"/>
      <c r="J16" s="47" t="str">
        <f t="shared" si="0"/>
        <v/>
      </c>
      <c r="K16" s="46"/>
      <c r="L16" s="47" t="e">
        <f t="shared" si="1"/>
        <v>#DIV/0!</v>
      </c>
      <c r="M16" s="28"/>
    </row>
    <row r="17" spans="2:13" x14ac:dyDescent="0.25">
      <c r="B17" s="43"/>
      <c r="C17" s="44"/>
      <c r="D17" s="48"/>
      <c r="E17" s="46"/>
      <c r="F17" s="44"/>
      <c r="G17" s="44"/>
      <c r="H17" s="46"/>
      <c r="I17" s="46"/>
      <c r="J17" s="47" t="str">
        <f t="shared" si="0"/>
        <v/>
      </c>
      <c r="K17" s="46"/>
      <c r="L17" s="47" t="e">
        <f t="shared" si="1"/>
        <v>#DIV/0!</v>
      </c>
      <c r="M17" s="28"/>
    </row>
    <row r="18" spans="2:13" x14ac:dyDescent="0.25">
      <c r="B18" s="43"/>
      <c r="C18" s="44"/>
      <c r="D18" s="48"/>
      <c r="E18" s="46"/>
      <c r="F18" s="44"/>
      <c r="G18" s="44"/>
      <c r="H18" s="46"/>
      <c r="I18" s="46"/>
      <c r="J18" s="47" t="str">
        <f t="shared" si="0"/>
        <v/>
      </c>
      <c r="K18" s="46"/>
      <c r="L18" s="47" t="e">
        <f t="shared" si="1"/>
        <v>#DIV/0!</v>
      </c>
      <c r="M18" s="28"/>
    </row>
    <row r="19" spans="2:13" x14ac:dyDescent="0.25">
      <c r="B19" s="43"/>
      <c r="C19" s="44"/>
      <c r="D19" s="48"/>
      <c r="E19" s="46"/>
      <c r="F19" s="44"/>
      <c r="G19" s="44"/>
      <c r="H19" s="46"/>
      <c r="I19" s="46"/>
      <c r="J19" s="47" t="str">
        <f t="shared" si="0"/>
        <v/>
      </c>
      <c r="K19" s="46"/>
      <c r="L19" s="47" t="e">
        <f t="shared" si="1"/>
        <v>#DIV/0!</v>
      </c>
      <c r="M19" s="28"/>
    </row>
    <row r="20" spans="2:13" x14ac:dyDescent="0.25">
      <c r="B20" s="43"/>
      <c r="C20" s="44"/>
      <c r="D20" s="48"/>
      <c r="E20" s="46"/>
      <c r="F20" s="44"/>
      <c r="G20" s="44"/>
      <c r="H20" s="46"/>
      <c r="I20" s="46"/>
      <c r="J20" s="47" t="str">
        <f t="shared" si="0"/>
        <v/>
      </c>
      <c r="K20" s="46"/>
      <c r="L20" s="47" t="e">
        <f t="shared" si="1"/>
        <v>#DIV/0!</v>
      </c>
      <c r="M20" s="28"/>
    </row>
    <row r="21" spans="2:13" x14ac:dyDescent="0.25">
      <c r="B21" s="43"/>
      <c r="C21" s="44"/>
      <c r="D21" s="48"/>
      <c r="E21" s="46"/>
      <c r="F21" s="44"/>
      <c r="G21" s="44"/>
      <c r="H21" s="46"/>
      <c r="I21" s="46"/>
      <c r="J21" s="47" t="str">
        <f t="shared" si="0"/>
        <v/>
      </c>
      <c r="K21" s="46"/>
      <c r="L21" s="47" t="e">
        <f t="shared" si="1"/>
        <v>#DIV/0!</v>
      </c>
    </row>
    <row r="22" spans="2:13" x14ac:dyDescent="0.25">
      <c r="B22" s="43"/>
      <c r="C22" s="44"/>
      <c r="D22" s="48"/>
      <c r="E22" s="46"/>
      <c r="F22" s="44"/>
      <c r="G22" s="44"/>
      <c r="H22" s="46"/>
      <c r="I22" s="46"/>
      <c r="J22" s="47" t="str">
        <f t="shared" si="0"/>
        <v/>
      </c>
      <c r="K22" s="46"/>
      <c r="L22" s="47" t="e">
        <f t="shared" si="1"/>
        <v>#DIV/0!</v>
      </c>
    </row>
    <row r="23" spans="2:13" x14ac:dyDescent="0.25">
      <c r="B23" s="43"/>
      <c r="C23" s="44"/>
      <c r="D23" s="48"/>
      <c r="E23" s="46"/>
      <c r="F23" s="44"/>
      <c r="G23" s="44"/>
      <c r="H23" s="46"/>
      <c r="I23" s="46"/>
      <c r="J23" s="47" t="str">
        <f t="shared" si="0"/>
        <v/>
      </c>
      <c r="K23" s="46"/>
      <c r="L23" s="47" t="e">
        <f t="shared" si="1"/>
        <v>#DIV/0!</v>
      </c>
    </row>
    <row r="24" spans="2:13" x14ac:dyDescent="0.25">
      <c r="B24" s="43"/>
      <c r="C24" s="44"/>
      <c r="D24" s="48"/>
      <c r="E24" s="46"/>
      <c r="F24" s="44"/>
      <c r="G24" s="44"/>
      <c r="H24" s="46"/>
      <c r="I24" s="46"/>
      <c r="J24" s="47" t="str">
        <f t="shared" si="0"/>
        <v/>
      </c>
      <c r="K24" s="46"/>
      <c r="L24" s="47" t="e">
        <f t="shared" si="1"/>
        <v>#DIV/0!</v>
      </c>
    </row>
    <row r="27" spans="2:13" x14ac:dyDescent="0.25">
      <c r="B27" s="30" t="s">
        <v>23</v>
      </c>
      <c r="C27" s="31" t="s">
        <v>22</v>
      </c>
      <c r="D27" s="32" t="s">
        <v>21</v>
      </c>
      <c r="E27" s="33"/>
    </row>
    <row r="28" spans="2:13" x14ac:dyDescent="0.25">
      <c r="B28" s="34">
        <f>SUMIF($F$11:$F$24,"NOx",$L$11:$L$24)</f>
        <v>0</v>
      </c>
      <c r="C28" s="35" t="str">
        <f>IF(B28&gt;0.75,"Nein","Ja")</f>
        <v>Ja</v>
      </c>
      <c r="D28" s="36"/>
      <c r="E28" s="37"/>
    </row>
    <row r="30" spans="2:13" ht="18" x14ac:dyDescent="0.35">
      <c r="B30" s="38" t="s">
        <v>24</v>
      </c>
    </row>
    <row r="31" spans="2:13" x14ac:dyDescent="0.25">
      <c r="B31" s="34">
        <f>SUMIF($F$11:$F$24,"So2",$L$11:$L$24)+SUMIF($I38:$I$50,"&gt;0",$K$38:$K50)</f>
        <v>0</v>
      </c>
      <c r="C31" s="35" t="str">
        <f>IF(B31&gt;0.5,"Nein","Ja")</f>
        <v>Ja</v>
      </c>
      <c r="D31" s="36"/>
      <c r="E31" s="37"/>
    </row>
    <row r="34" spans="2:11" ht="17.100000000000001" customHeight="1" x14ac:dyDescent="0.3">
      <c r="B34" s="39"/>
      <c r="C34" s="40" t="s">
        <v>28</v>
      </c>
    </row>
    <row r="36" spans="2:11" ht="45" x14ac:dyDescent="0.25">
      <c r="B36" s="22" t="s">
        <v>9</v>
      </c>
      <c r="C36" s="22" t="s">
        <v>10</v>
      </c>
      <c r="D36" s="22" t="s">
        <v>11</v>
      </c>
      <c r="E36" s="23" t="s">
        <v>18</v>
      </c>
      <c r="F36" s="23" t="s">
        <v>19</v>
      </c>
      <c r="G36" s="23" t="s">
        <v>20</v>
      </c>
      <c r="H36" s="23" t="s">
        <v>13</v>
      </c>
      <c r="I36" s="23" t="s">
        <v>14</v>
      </c>
      <c r="J36" s="23" t="s">
        <v>15</v>
      </c>
      <c r="K36" s="23" t="s">
        <v>5</v>
      </c>
    </row>
    <row r="37" spans="2:11" x14ac:dyDescent="0.25">
      <c r="B37" s="41" t="s">
        <v>26</v>
      </c>
      <c r="C37" s="26" t="s">
        <v>33</v>
      </c>
      <c r="D37" s="26" t="s">
        <v>1</v>
      </c>
      <c r="E37" s="26">
        <v>30000</v>
      </c>
      <c r="F37" s="42">
        <v>5</v>
      </c>
      <c r="G37" s="26">
        <v>38000</v>
      </c>
      <c r="H37" s="26">
        <f>(F37*G37)/1000000</f>
        <v>0.19</v>
      </c>
      <c r="I37" s="26">
        <v>8500</v>
      </c>
      <c r="J37" s="26">
        <f>H37*I37</f>
        <v>1615</v>
      </c>
      <c r="K37" s="26">
        <f>J37/E37</f>
        <v>5.383333333333333E-2</v>
      </c>
    </row>
    <row r="38" spans="2:11" x14ac:dyDescent="0.25">
      <c r="B38" s="46"/>
      <c r="C38" s="44"/>
      <c r="D38" s="55"/>
      <c r="E38" s="46"/>
      <c r="F38" s="56"/>
      <c r="G38" s="46"/>
      <c r="H38" s="57">
        <f t="shared" ref="H38:H50" si="2">(F38*G38)/1000000</f>
        <v>0</v>
      </c>
      <c r="I38" s="46"/>
      <c r="J38" s="57">
        <f t="shared" ref="J38:J50" si="3">H38*I38</f>
        <v>0</v>
      </c>
      <c r="K38" s="57" t="e">
        <f t="shared" ref="K38:K50" si="4">J38/E38</f>
        <v>#DIV/0!</v>
      </c>
    </row>
    <row r="39" spans="2:11" x14ac:dyDescent="0.25">
      <c r="B39" s="46"/>
      <c r="C39" s="44"/>
      <c r="D39" s="46"/>
      <c r="E39" s="46"/>
      <c r="F39" s="56"/>
      <c r="G39" s="46"/>
      <c r="H39" s="57">
        <f t="shared" si="2"/>
        <v>0</v>
      </c>
      <c r="I39" s="46"/>
      <c r="J39" s="57">
        <f t="shared" si="3"/>
        <v>0</v>
      </c>
      <c r="K39" s="57" t="e">
        <f t="shared" si="4"/>
        <v>#DIV/0!</v>
      </c>
    </row>
    <row r="40" spans="2:11" x14ac:dyDescent="0.25">
      <c r="B40" s="46"/>
      <c r="C40" s="44"/>
      <c r="D40" s="46"/>
      <c r="E40" s="46"/>
      <c r="F40" s="56"/>
      <c r="G40" s="46"/>
      <c r="H40" s="57">
        <f t="shared" si="2"/>
        <v>0</v>
      </c>
      <c r="I40" s="46"/>
      <c r="J40" s="57">
        <f t="shared" si="3"/>
        <v>0</v>
      </c>
      <c r="K40" s="57" t="e">
        <f t="shared" si="4"/>
        <v>#DIV/0!</v>
      </c>
    </row>
    <row r="41" spans="2:11" x14ac:dyDescent="0.25">
      <c r="B41" s="46"/>
      <c r="C41" s="44"/>
      <c r="D41" s="46"/>
      <c r="E41" s="46"/>
      <c r="F41" s="56"/>
      <c r="G41" s="46"/>
      <c r="H41" s="57">
        <f t="shared" si="2"/>
        <v>0</v>
      </c>
      <c r="I41" s="46"/>
      <c r="J41" s="57">
        <f t="shared" si="3"/>
        <v>0</v>
      </c>
      <c r="K41" s="57" t="e">
        <f t="shared" si="4"/>
        <v>#DIV/0!</v>
      </c>
    </row>
    <row r="42" spans="2:11" x14ac:dyDescent="0.25">
      <c r="B42" s="46"/>
      <c r="C42" s="44"/>
      <c r="D42" s="46"/>
      <c r="E42" s="46"/>
      <c r="F42" s="56"/>
      <c r="G42" s="46"/>
      <c r="H42" s="57">
        <f t="shared" si="2"/>
        <v>0</v>
      </c>
      <c r="I42" s="46"/>
      <c r="J42" s="57">
        <f t="shared" si="3"/>
        <v>0</v>
      </c>
      <c r="K42" s="57" t="e">
        <f t="shared" si="4"/>
        <v>#DIV/0!</v>
      </c>
    </row>
    <row r="43" spans="2:11" x14ac:dyDescent="0.25">
      <c r="B43" s="46"/>
      <c r="C43" s="44"/>
      <c r="D43" s="46"/>
      <c r="E43" s="46"/>
      <c r="F43" s="56"/>
      <c r="G43" s="46"/>
      <c r="H43" s="57">
        <f t="shared" si="2"/>
        <v>0</v>
      </c>
      <c r="I43" s="46"/>
      <c r="J43" s="57">
        <f t="shared" si="3"/>
        <v>0</v>
      </c>
      <c r="K43" s="57" t="e">
        <f t="shared" si="4"/>
        <v>#DIV/0!</v>
      </c>
    </row>
    <row r="44" spans="2:11" x14ac:dyDescent="0.25">
      <c r="B44" s="46"/>
      <c r="C44" s="44"/>
      <c r="D44" s="46"/>
      <c r="E44" s="46"/>
      <c r="F44" s="56"/>
      <c r="G44" s="46"/>
      <c r="H44" s="57">
        <f t="shared" si="2"/>
        <v>0</v>
      </c>
      <c r="I44" s="46"/>
      <c r="J44" s="57">
        <f t="shared" si="3"/>
        <v>0</v>
      </c>
      <c r="K44" s="57" t="e">
        <f t="shared" si="4"/>
        <v>#DIV/0!</v>
      </c>
    </row>
    <row r="45" spans="2:11" x14ac:dyDescent="0.25">
      <c r="B45" s="46"/>
      <c r="C45" s="44"/>
      <c r="D45" s="46"/>
      <c r="E45" s="46"/>
      <c r="F45" s="56"/>
      <c r="G45" s="46"/>
      <c r="H45" s="57">
        <f t="shared" si="2"/>
        <v>0</v>
      </c>
      <c r="I45" s="46"/>
      <c r="J45" s="57">
        <f t="shared" si="3"/>
        <v>0</v>
      </c>
      <c r="K45" s="57" t="e">
        <f t="shared" si="4"/>
        <v>#DIV/0!</v>
      </c>
    </row>
    <row r="46" spans="2:11" x14ac:dyDescent="0.25">
      <c r="B46" s="46"/>
      <c r="C46" s="44"/>
      <c r="D46" s="46"/>
      <c r="E46" s="46"/>
      <c r="F46" s="56"/>
      <c r="G46" s="46"/>
      <c r="H46" s="57">
        <f t="shared" si="2"/>
        <v>0</v>
      </c>
      <c r="I46" s="46"/>
      <c r="J46" s="57">
        <f t="shared" si="3"/>
        <v>0</v>
      </c>
      <c r="K46" s="57" t="e">
        <f t="shared" si="4"/>
        <v>#DIV/0!</v>
      </c>
    </row>
    <row r="47" spans="2:11" x14ac:dyDescent="0.25">
      <c r="B47" s="46"/>
      <c r="C47" s="44"/>
      <c r="D47" s="46"/>
      <c r="E47" s="46"/>
      <c r="F47" s="56"/>
      <c r="G47" s="46"/>
      <c r="H47" s="57">
        <f t="shared" si="2"/>
        <v>0</v>
      </c>
      <c r="I47" s="46"/>
      <c r="J47" s="57">
        <f t="shared" si="3"/>
        <v>0</v>
      </c>
      <c r="K47" s="57" t="e">
        <f t="shared" si="4"/>
        <v>#DIV/0!</v>
      </c>
    </row>
    <row r="48" spans="2:11" x14ac:dyDescent="0.25">
      <c r="B48" s="46"/>
      <c r="C48" s="44"/>
      <c r="D48" s="46"/>
      <c r="E48" s="46"/>
      <c r="F48" s="56"/>
      <c r="G48" s="46"/>
      <c r="H48" s="57">
        <f t="shared" si="2"/>
        <v>0</v>
      </c>
      <c r="I48" s="46"/>
      <c r="J48" s="57">
        <f t="shared" si="3"/>
        <v>0</v>
      </c>
      <c r="K48" s="57" t="e">
        <f t="shared" si="4"/>
        <v>#DIV/0!</v>
      </c>
    </row>
    <row r="49" spans="2:11" x14ac:dyDescent="0.25">
      <c r="B49" s="46"/>
      <c r="C49" s="44"/>
      <c r="D49" s="46"/>
      <c r="E49" s="46"/>
      <c r="F49" s="56"/>
      <c r="G49" s="46"/>
      <c r="H49" s="57">
        <f t="shared" si="2"/>
        <v>0</v>
      </c>
      <c r="I49" s="46"/>
      <c r="J49" s="57">
        <f t="shared" si="3"/>
        <v>0</v>
      </c>
      <c r="K49" s="57" t="e">
        <f t="shared" si="4"/>
        <v>#DIV/0!</v>
      </c>
    </row>
    <row r="50" spans="2:11" x14ac:dyDescent="0.25">
      <c r="B50" s="46"/>
      <c r="C50" s="44"/>
      <c r="D50" s="46"/>
      <c r="E50" s="46"/>
      <c r="F50" s="56"/>
      <c r="G50" s="46"/>
      <c r="H50" s="57">
        <f t="shared" si="2"/>
        <v>0</v>
      </c>
      <c r="I50" s="46"/>
      <c r="J50" s="57">
        <f t="shared" si="3"/>
        <v>0</v>
      </c>
      <c r="K50" s="57" t="e">
        <f t="shared" si="4"/>
        <v>#DIV/0!</v>
      </c>
    </row>
  </sheetData>
  <sheetProtection algorithmName="SHA-512" hashValue="+V1KDOikoWyWMdSCMIe6SqCtNM3FKFJVlbhwD9OEUx1pmEOYE0uHtYjHkFQ52r/u6IRyVsMBCM4K506tN+ZO5A==" saltValue="at8BjS4LzUXZZFlbg9q+Yg==" spinCount="100000" sheet="1" objects="1" scenarios="1" selectLockedCells="1"/>
  <mergeCells count="6">
    <mergeCell ref="D31:E31"/>
    <mergeCell ref="D2:G2"/>
    <mergeCell ref="D4:G4"/>
    <mergeCell ref="D27:E27"/>
    <mergeCell ref="D28:E28"/>
    <mergeCell ref="D6:G6"/>
  </mergeCells>
  <conditionalFormatting sqref="C28">
    <cfRule type="containsText" dxfId="29" priority="14" operator="containsText" text="Nein">
      <formula>NOT(ISERROR(SEARCH("Nein",C28)))</formula>
    </cfRule>
    <cfRule type="containsText" dxfId="28" priority="15" operator="containsText" text="Ja">
      <formula>NOT(ISERROR(SEARCH("Ja",C28)))</formula>
    </cfRule>
  </conditionalFormatting>
  <conditionalFormatting sqref="C31">
    <cfRule type="containsText" dxfId="27" priority="12" operator="containsText" text="Nein">
      <formula>NOT(ISERROR(SEARCH("Nein",C31)))</formula>
    </cfRule>
    <cfRule type="containsText" dxfId="26" priority="13" operator="containsText" text="Ja">
      <formula>NOT(ISERROR(SEARCH("Ja",C31)))</formula>
    </cfRule>
  </conditionalFormatting>
  <conditionalFormatting sqref="H9:H24">
    <cfRule type="expression" dxfId="25" priority="3">
      <formula>G9="cont. Measurement"</formula>
    </cfRule>
    <cfRule type="expression" dxfId="24" priority="4">
      <formula>G9="Single Measurement"</formula>
    </cfRule>
  </conditionalFormatting>
  <conditionalFormatting sqref="I9:I24">
    <cfRule type="expression" dxfId="23" priority="1">
      <formula>G9="Single Measurement"</formula>
    </cfRule>
    <cfRule type="expression" dxfId="22" priority="2">
      <formula>G9="cont. Measurement"</formula>
    </cfRule>
  </conditionalFormatting>
  <conditionalFormatting sqref="K9:K24">
    <cfRule type="expression" dxfId="21" priority="5">
      <formula>G9="Single Measurement"</formula>
    </cfRule>
    <cfRule type="expression" dxfId="20" priority="6">
      <formula>G9="cont. Measurement"</formula>
    </cfRule>
  </conditionalFormatting>
  <dataValidations count="3">
    <dataValidation type="list" allowBlank="1" showInputMessage="1" showErrorMessage="1" sqref="F9:F20" xr:uid="{C2A7D85C-86E7-4EE0-8802-5890637D3E26}">
      <formula1>"NOx, SO2"</formula1>
    </dataValidation>
    <dataValidation type="list" allowBlank="1" showInputMessage="1" showErrorMessage="1" sqref="C9:C24 C37:C50" xr:uid="{113CA3C1-C031-4D9C-B49F-5DD213528B28}">
      <formula1>"Natural Gas,Coal,Electricity,Residues"</formula1>
    </dataValidation>
    <dataValidation type="list" allowBlank="1" showInputMessage="1" showErrorMessage="1" sqref="G9:G24" xr:uid="{FD4E7AEB-56E1-4487-8EAA-30EB2EBF7B88}">
      <formula1>"Single Measurement, cont. Measurement"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20E42-99AF-4D1D-80FA-F994BC8D0B5C}">
  <dimension ref="B1:M50"/>
  <sheetViews>
    <sheetView zoomScale="80" zoomScaleNormal="80" workbookViewId="0">
      <selection activeCell="D6" sqref="D6:G6"/>
    </sheetView>
  </sheetViews>
  <sheetFormatPr baseColWidth="10" defaultRowHeight="15" x14ac:dyDescent="0.25"/>
  <cols>
    <col min="1" max="1" width="15" customWidth="1"/>
    <col min="2" max="2" width="23.140625" customWidth="1"/>
    <col min="3" max="3" width="45" customWidth="1"/>
    <col min="4" max="4" width="26.140625" bestFit="1" customWidth="1"/>
    <col min="5" max="5" width="23.42578125" customWidth="1"/>
    <col min="6" max="6" width="12.85546875" customWidth="1"/>
    <col min="7" max="7" width="32.28515625" customWidth="1"/>
    <col min="8" max="8" width="18.5703125" customWidth="1"/>
    <col min="9" max="9" width="23" customWidth="1"/>
    <col min="10" max="10" width="41.5703125" bestFit="1" customWidth="1"/>
    <col min="11" max="11" width="17.42578125" customWidth="1"/>
    <col min="12" max="12" width="23.42578125" customWidth="1"/>
  </cols>
  <sheetData>
    <row r="1" spans="2:13" ht="15.75" thickBot="1" x14ac:dyDescent="0.3"/>
    <row r="2" spans="2:13" ht="19.5" thickBot="1" x14ac:dyDescent="0.35">
      <c r="C2" s="7" t="s">
        <v>6</v>
      </c>
      <c r="D2" s="49"/>
      <c r="E2" s="50"/>
      <c r="F2" s="50"/>
      <c r="G2" s="51"/>
    </row>
    <row r="3" spans="2:13" ht="15.75" thickBot="1" x14ac:dyDescent="0.3"/>
    <row r="4" spans="2:13" ht="19.5" thickBot="1" x14ac:dyDescent="0.35">
      <c r="C4" s="7" t="s">
        <v>7</v>
      </c>
      <c r="D4" s="49"/>
      <c r="E4" s="50"/>
      <c r="F4" s="50"/>
      <c r="G4" s="51"/>
    </row>
    <row r="5" spans="2:13" ht="15.75" thickBot="1" x14ac:dyDescent="0.3"/>
    <row r="6" spans="2:13" ht="19.5" thickBot="1" x14ac:dyDescent="0.35">
      <c r="C6" s="12" t="s">
        <v>8</v>
      </c>
      <c r="D6" s="52"/>
      <c r="E6" s="53"/>
      <c r="F6" s="53"/>
      <c r="G6" s="54"/>
    </row>
    <row r="7" spans="2:13" ht="17.25" customHeight="1" x14ac:dyDescent="0.25"/>
    <row r="8" spans="2:13" ht="43.5" customHeight="1" x14ac:dyDescent="0.25">
      <c r="B8" s="5" t="s">
        <v>9</v>
      </c>
      <c r="C8" s="6" t="s">
        <v>10</v>
      </c>
      <c r="D8" s="5" t="s">
        <v>11</v>
      </c>
      <c r="E8" s="6" t="s">
        <v>18</v>
      </c>
      <c r="F8" s="5" t="s">
        <v>0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1"/>
    </row>
    <row r="9" spans="2:13" x14ac:dyDescent="0.25">
      <c r="B9" s="43"/>
      <c r="C9" s="44"/>
      <c r="D9" s="48"/>
      <c r="E9" s="46"/>
      <c r="F9" s="44"/>
      <c r="G9" s="44" t="s">
        <v>35</v>
      </c>
      <c r="H9" s="46"/>
      <c r="I9" s="46"/>
      <c r="J9" s="57">
        <f>IF(G9="Single Measurement",H9*I9,IF(G9="cont. Measurement","Please fill in measurement in the next column ",""))</f>
        <v>0</v>
      </c>
      <c r="K9" s="46"/>
      <c r="L9" s="57" t="e">
        <f>IF(G9="Single Measurement",J9/E9,K9/E9)</f>
        <v>#DIV/0!</v>
      </c>
      <c r="M9" s="2"/>
    </row>
    <row r="10" spans="2:13" x14ac:dyDescent="0.25">
      <c r="B10" s="43"/>
      <c r="C10" s="44"/>
      <c r="D10" s="58"/>
      <c r="E10" s="46"/>
      <c r="F10" s="44"/>
      <c r="G10" s="44" t="s">
        <v>36</v>
      </c>
      <c r="H10" s="46"/>
      <c r="I10" s="46"/>
      <c r="J10" s="57" t="str">
        <f t="shared" ref="J10:J24" si="0">IF(G10="Single Measurement",H10*I10,IF(G10="cont. Measurement","Please fill in measurement in the next column ",""))</f>
        <v xml:space="preserve">Please fill in measurement in the next column </v>
      </c>
      <c r="K10" s="46"/>
      <c r="L10" s="57" t="e">
        <f t="shared" ref="L10:L24" si="1">IF(G10="Single Measurement",J10/E10,K10/E10)</f>
        <v>#DIV/0!</v>
      </c>
      <c r="M10" s="2"/>
    </row>
    <row r="11" spans="2:13" x14ac:dyDescent="0.25">
      <c r="B11" s="43"/>
      <c r="C11" s="44"/>
      <c r="D11" s="45"/>
      <c r="E11" s="46"/>
      <c r="F11" s="44"/>
      <c r="G11" s="44"/>
      <c r="H11" s="46"/>
      <c r="I11" s="46"/>
      <c r="J11" s="57" t="str">
        <f t="shared" si="0"/>
        <v/>
      </c>
      <c r="K11" s="46"/>
      <c r="L11" s="57" t="e">
        <f t="shared" si="1"/>
        <v>#DIV/0!</v>
      </c>
      <c r="M11" s="2"/>
    </row>
    <row r="12" spans="2:13" x14ac:dyDescent="0.25">
      <c r="B12" s="43"/>
      <c r="C12" s="44"/>
      <c r="D12" s="48"/>
      <c r="E12" s="46"/>
      <c r="F12" s="44"/>
      <c r="G12" s="44"/>
      <c r="H12" s="46"/>
      <c r="I12" s="46"/>
      <c r="J12" s="57" t="str">
        <f t="shared" si="0"/>
        <v/>
      </c>
      <c r="K12" s="46"/>
      <c r="L12" s="57" t="e">
        <f t="shared" si="1"/>
        <v>#DIV/0!</v>
      </c>
      <c r="M12" s="2"/>
    </row>
    <row r="13" spans="2:13" x14ac:dyDescent="0.25">
      <c r="B13" s="43"/>
      <c r="C13" s="44"/>
      <c r="D13" s="48"/>
      <c r="E13" s="46"/>
      <c r="F13" s="44"/>
      <c r="G13" s="44"/>
      <c r="H13" s="46"/>
      <c r="I13" s="46"/>
      <c r="J13" s="57" t="str">
        <f t="shared" si="0"/>
        <v/>
      </c>
      <c r="K13" s="46"/>
      <c r="L13" s="57" t="e">
        <f t="shared" si="1"/>
        <v>#DIV/0!</v>
      </c>
      <c r="M13" s="2"/>
    </row>
    <row r="14" spans="2:13" x14ac:dyDescent="0.25">
      <c r="B14" s="43"/>
      <c r="C14" s="44"/>
      <c r="D14" s="48"/>
      <c r="E14" s="46"/>
      <c r="F14" s="44"/>
      <c r="G14" s="44"/>
      <c r="H14" s="46"/>
      <c r="I14" s="46"/>
      <c r="J14" s="57" t="str">
        <f t="shared" si="0"/>
        <v/>
      </c>
      <c r="K14" s="46"/>
      <c r="L14" s="57" t="e">
        <f t="shared" si="1"/>
        <v>#DIV/0!</v>
      </c>
      <c r="M14" s="2"/>
    </row>
    <row r="15" spans="2:13" x14ac:dyDescent="0.25">
      <c r="B15" s="43"/>
      <c r="C15" s="44"/>
      <c r="D15" s="48"/>
      <c r="E15" s="46"/>
      <c r="F15" s="44"/>
      <c r="G15" s="44"/>
      <c r="H15" s="46"/>
      <c r="I15" s="46"/>
      <c r="J15" s="57" t="str">
        <f t="shared" si="0"/>
        <v/>
      </c>
      <c r="K15" s="46"/>
      <c r="L15" s="57" t="e">
        <f t="shared" si="1"/>
        <v>#DIV/0!</v>
      </c>
      <c r="M15" s="2"/>
    </row>
    <row r="16" spans="2:13" x14ac:dyDescent="0.25">
      <c r="B16" s="43"/>
      <c r="C16" s="44"/>
      <c r="D16" s="48"/>
      <c r="E16" s="46"/>
      <c r="F16" s="44"/>
      <c r="G16" s="44"/>
      <c r="H16" s="46"/>
      <c r="I16" s="46"/>
      <c r="J16" s="57" t="str">
        <f t="shared" si="0"/>
        <v/>
      </c>
      <c r="K16" s="46"/>
      <c r="L16" s="57" t="e">
        <f t="shared" si="1"/>
        <v>#DIV/0!</v>
      </c>
      <c r="M16" s="2"/>
    </row>
    <row r="17" spans="2:13" x14ac:dyDescent="0.25">
      <c r="B17" s="43"/>
      <c r="C17" s="44"/>
      <c r="D17" s="48"/>
      <c r="E17" s="46"/>
      <c r="F17" s="44"/>
      <c r="G17" s="44"/>
      <c r="H17" s="46"/>
      <c r="I17" s="46"/>
      <c r="J17" s="57" t="str">
        <f t="shared" si="0"/>
        <v/>
      </c>
      <c r="K17" s="46"/>
      <c r="L17" s="57" t="e">
        <f t="shared" si="1"/>
        <v>#DIV/0!</v>
      </c>
      <c r="M17" s="2"/>
    </row>
    <row r="18" spans="2:13" x14ac:dyDescent="0.25">
      <c r="B18" s="43"/>
      <c r="C18" s="44"/>
      <c r="D18" s="48"/>
      <c r="E18" s="46"/>
      <c r="F18" s="44"/>
      <c r="G18" s="44"/>
      <c r="H18" s="46"/>
      <c r="I18" s="46"/>
      <c r="J18" s="57" t="str">
        <f t="shared" si="0"/>
        <v/>
      </c>
      <c r="K18" s="46"/>
      <c r="L18" s="57" t="e">
        <f t="shared" si="1"/>
        <v>#DIV/0!</v>
      </c>
      <c r="M18" s="2"/>
    </row>
    <row r="19" spans="2:13" x14ac:dyDescent="0.25">
      <c r="B19" s="43"/>
      <c r="C19" s="44"/>
      <c r="D19" s="48"/>
      <c r="E19" s="46"/>
      <c r="F19" s="44"/>
      <c r="G19" s="44"/>
      <c r="H19" s="46"/>
      <c r="I19" s="46"/>
      <c r="J19" s="57" t="str">
        <f t="shared" si="0"/>
        <v/>
      </c>
      <c r="K19" s="46"/>
      <c r="L19" s="57" t="e">
        <f t="shared" si="1"/>
        <v>#DIV/0!</v>
      </c>
      <c r="M19" s="2"/>
    </row>
    <row r="20" spans="2:13" x14ac:dyDescent="0.25">
      <c r="B20" s="43"/>
      <c r="C20" s="44"/>
      <c r="D20" s="48"/>
      <c r="E20" s="46"/>
      <c r="F20" s="44"/>
      <c r="G20" s="44"/>
      <c r="H20" s="46"/>
      <c r="I20" s="46"/>
      <c r="J20" s="57" t="str">
        <f t="shared" si="0"/>
        <v/>
      </c>
      <c r="K20" s="46"/>
      <c r="L20" s="57" t="e">
        <f t="shared" si="1"/>
        <v>#DIV/0!</v>
      </c>
      <c r="M20" s="2"/>
    </row>
    <row r="21" spans="2:13" x14ac:dyDescent="0.25">
      <c r="B21" s="43"/>
      <c r="C21" s="44"/>
      <c r="D21" s="48"/>
      <c r="E21" s="46"/>
      <c r="F21" s="44"/>
      <c r="G21" s="44"/>
      <c r="H21" s="46"/>
      <c r="I21" s="46"/>
      <c r="J21" s="57" t="str">
        <f t="shared" si="0"/>
        <v/>
      </c>
      <c r="K21" s="46"/>
      <c r="L21" s="57" t="e">
        <f t="shared" si="1"/>
        <v>#DIV/0!</v>
      </c>
    </row>
    <row r="22" spans="2:13" x14ac:dyDescent="0.25">
      <c r="B22" s="43"/>
      <c r="C22" s="44"/>
      <c r="D22" s="48"/>
      <c r="E22" s="46"/>
      <c r="F22" s="44"/>
      <c r="G22" s="44"/>
      <c r="H22" s="46"/>
      <c r="I22" s="46"/>
      <c r="J22" s="57" t="str">
        <f t="shared" si="0"/>
        <v/>
      </c>
      <c r="K22" s="46"/>
      <c r="L22" s="57" t="e">
        <f t="shared" si="1"/>
        <v>#DIV/0!</v>
      </c>
    </row>
    <row r="23" spans="2:13" x14ac:dyDescent="0.25">
      <c r="B23" s="43"/>
      <c r="C23" s="44"/>
      <c r="D23" s="48"/>
      <c r="E23" s="46"/>
      <c r="F23" s="44"/>
      <c r="G23" s="44"/>
      <c r="H23" s="46"/>
      <c r="I23" s="46"/>
      <c r="J23" s="57" t="str">
        <f t="shared" si="0"/>
        <v/>
      </c>
      <c r="K23" s="46"/>
      <c r="L23" s="57" t="e">
        <f t="shared" si="1"/>
        <v>#DIV/0!</v>
      </c>
    </row>
    <row r="24" spans="2:13" x14ac:dyDescent="0.25">
      <c r="B24" s="43"/>
      <c r="C24" s="44"/>
      <c r="D24" s="48"/>
      <c r="E24" s="46"/>
      <c r="F24" s="44"/>
      <c r="G24" s="44"/>
      <c r="H24" s="46"/>
      <c r="I24" s="46"/>
      <c r="J24" s="57" t="str">
        <f t="shared" si="0"/>
        <v/>
      </c>
      <c r="K24" s="46"/>
      <c r="L24" s="57" t="e">
        <f t="shared" si="1"/>
        <v>#DIV/0!</v>
      </c>
    </row>
    <row r="27" spans="2:13" x14ac:dyDescent="0.25">
      <c r="B27" s="9" t="s">
        <v>23</v>
      </c>
      <c r="C27" s="11" t="s">
        <v>22</v>
      </c>
      <c r="D27" s="17" t="s">
        <v>21</v>
      </c>
      <c r="E27" s="18"/>
    </row>
    <row r="28" spans="2:13" x14ac:dyDescent="0.25">
      <c r="B28" s="4">
        <f>SUMIF($F$9:$F$24,"Nox",$L$9:$L$24)</f>
        <v>0</v>
      </c>
      <c r="C28" s="8" t="str">
        <f>IF(B28&gt;0.25,"Nein","Ja")</f>
        <v>Ja</v>
      </c>
      <c r="D28" s="15"/>
      <c r="E28" s="16"/>
    </row>
    <row r="30" spans="2:13" ht="18" x14ac:dyDescent="0.35">
      <c r="B30" s="10" t="s">
        <v>24</v>
      </c>
    </row>
    <row r="31" spans="2:13" x14ac:dyDescent="0.25">
      <c r="B31" s="4">
        <f>SUMIF($F$9:$F$24,"So2",$L$9:$L$24)+SUMIF($I37:$I$50,"&gt;0",$K$37:$K50)</f>
        <v>0</v>
      </c>
      <c r="C31" s="8" t="str">
        <f>IF(B31&gt;0.2,"Nein","Ja")</f>
        <v>Ja</v>
      </c>
      <c r="D31" s="15"/>
      <c r="E31" s="16"/>
    </row>
    <row r="34" spans="2:11" ht="18.75" x14ac:dyDescent="0.3">
      <c r="B34" s="3" t="s">
        <v>25</v>
      </c>
    </row>
    <row r="36" spans="2:11" ht="44.25" customHeight="1" x14ac:dyDescent="0.25">
      <c r="B36" s="5" t="s">
        <v>9</v>
      </c>
      <c r="C36" s="5" t="s">
        <v>10</v>
      </c>
      <c r="D36" s="5" t="s">
        <v>11</v>
      </c>
      <c r="E36" s="6" t="s">
        <v>18</v>
      </c>
      <c r="F36" s="6" t="s">
        <v>19</v>
      </c>
      <c r="G36" s="6" t="s">
        <v>20</v>
      </c>
      <c r="H36" s="6" t="s">
        <v>13</v>
      </c>
      <c r="I36" s="6" t="s">
        <v>14</v>
      </c>
      <c r="J36" s="6" t="s">
        <v>15</v>
      </c>
      <c r="K36" s="6" t="s">
        <v>5</v>
      </c>
    </row>
    <row r="37" spans="2:11" x14ac:dyDescent="0.25">
      <c r="B37" s="46"/>
      <c r="C37" s="44"/>
      <c r="D37" s="46"/>
      <c r="E37" s="46"/>
      <c r="F37" s="56"/>
      <c r="G37" s="46"/>
      <c r="H37" s="57">
        <f>(F37*G37)/1000000</f>
        <v>0</v>
      </c>
      <c r="I37" s="46"/>
      <c r="J37" s="57">
        <f>H37*I37</f>
        <v>0</v>
      </c>
      <c r="K37" s="57" t="e">
        <f>J37/E37</f>
        <v>#DIV/0!</v>
      </c>
    </row>
    <row r="38" spans="2:11" x14ac:dyDescent="0.25">
      <c r="B38" s="46"/>
      <c r="C38" s="44"/>
      <c r="D38" s="55"/>
      <c r="E38" s="46"/>
      <c r="F38" s="56"/>
      <c r="G38" s="46"/>
      <c r="H38" s="57">
        <f t="shared" ref="H38:H50" si="2">(F38*G38)/1000000</f>
        <v>0</v>
      </c>
      <c r="I38" s="46"/>
      <c r="J38" s="57">
        <f t="shared" ref="J38:J50" si="3">H38*I38</f>
        <v>0</v>
      </c>
      <c r="K38" s="57" t="e">
        <f t="shared" ref="K38:K50" si="4">J38/E38</f>
        <v>#DIV/0!</v>
      </c>
    </row>
    <row r="39" spans="2:11" x14ac:dyDescent="0.25">
      <c r="B39" s="46"/>
      <c r="C39" s="44"/>
      <c r="D39" s="46"/>
      <c r="E39" s="46"/>
      <c r="F39" s="56"/>
      <c r="G39" s="46"/>
      <c r="H39" s="57">
        <f t="shared" si="2"/>
        <v>0</v>
      </c>
      <c r="I39" s="46"/>
      <c r="J39" s="57">
        <f t="shared" si="3"/>
        <v>0</v>
      </c>
      <c r="K39" s="57" t="e">
        <f t="shared" si="4"/>
        <v>#DIV/0!</v>
      </c>
    </row>
    <row r="40" spans="2:11" x14ac:dyDescent="0.25">
      <c r="B40" s="46"/>
      <c r="C40" s="44"/>
      <c r="D40" s="46"/>
      <c r="E40" s="46"/>
      <c r="F40" s="56"/>
      <c r="G40" s="46"/>
      <c r="H40" s="57">
        <f t="shared" si="2"/>
        <v>0</v>
      </c>
      <c r="I40" s="46"/>
      <c r="J40" s="57">
        <f t="shared" si="3"/>
        <v>0</v>
      </c>
      <c r="K40" s="57" t="e">
        <f t="shared" si="4"/>
        <v>#DIV/0!</v>
      </c>
    </row>
    <row r="41" spans="2:11" x14ac:dyDescent="0.25">
      <c r="B41" s="46"/>
      <c r="C41" s="44"/>
      <c r="D41" s="46"/>
      <c r="E41" s="46"/>
      <c r="F41" s="56"/>
      <c r="G41" s="46"/>
      <c r="H41" s="57">
        <f t="shared" si="2"/>
        <v>0</v>
      </c>
      <c r="I41" s="46"/>
      <c r="J41" s="57">
        <f t="shared" si="3"/>
        <v>0</v>
      </c>
      <c r="K41" s="57" t="e">
        <f t="shared" si="4"/>
        <v>#DIV/0!</v>
      </c>
    </row>
    <row r="42" spans="2:11" x14ac:dyDescent="0.25">
      <c r="B42" s="46"/>
      <c r="C42" s="44"/>
      <c r="D42" s="46"/>
      <c r="E42" s="46"/>
      <c r="F42" s="56"/>
      <c r="G42" s="46"/>
      <c r="H42" s="57">
        <f t="shared" si="2"/>
        <v>0</v>
      </c>
      <c r="I42" s="46"/>
      <c r="J42" s="57">
        <f t="shared" si="3"/>
        <v>0</v>
      </c>
      <c r="K42" s="57" t="e">
        <f t="shared" si="4"/>
        <v>#DIV/0!</v>
      </c>
    </row>
    <row r="43" spans="2:11" x14ac:dyDescent="0.25">
      <c r="B43" s="46"/>
      <c r="C43" s="44"/>
      <c r="D43" s="46"/>
      <c r="E43" s="46"/>
      <c r="F43" s="56"/>
      <c r="G43" s="46"/>
      <c r="H43" s="57">
        <f t="shared" si="2"/>
        <v>0</v>
      </c>
      <c r="I43" s="46"/>
      <c r="J43" s="57">
        <f t="shared" si="3"/>
        <v>0</v>
      </c>
      <c r="K43" s="57" t="e">
        <f t="shared" si="4"/>
        <v>#DIV/0!</v>
      </c>
    </row>
    <row r="44" spans="2:11" x14ac:dyDescent="0.25">
      <c r="B44" s="46"/>
      <c r="C44" s="44"/>
      <c r="D44" s="46"/>
      <c r="E44" s="46"/>
      <c r="F44" s="56"/>
      <c r="G44" s="46"/>
      <c r="H44" s="57">
        <f t="shared" si="2"/>
        <v>0</v>
      </c>
      <c r="I44" s="46"/>
      <c r="J44" s="57">
        <f t="shared" si="3"/>
        <v>0</v>
      </c>
      <c r="K44" s="57" t="e">
        <f t="shared" si="4"/>
        <v>#DIV/0!</v>
      </c>
    </row>
    <row r="45" spans="2:11" x14ac:dyDescent="0.25">
      <c r="B45" s="46"/>
      <c r="C45" s="44"/>
      <c r="D45" s="46"/>
      <c r="E45" s="46"/>
      <c r="F45" s="56"/>
      <c r="G45" s="46"/>
      <c r="H45" s="57">
        <f t="shared" si="2"/>
        <v>0</v>
      </c>
      <c r="I45" s="46"/>
      <c r="J45" s="57">
        <f t="shared" si="3"/>
        <v>0</v>
      </c>
      <c r="K45" s="57" t="e">
        <f t="shared" si="4"/>
        <v>#DIV/0!</v>
      </c>
    </row>
    <row r="46" spans="2:11" x14ac:dyDescent="0.25">
      <c r="B46" s="46"/>
      <c r="C46" s="44"/>
      <c r="D46" s="46"/>
      <c r="E46" s="46"/>
      <c r="F46" s="56"/>
      <c r="G46" s="46"/>
      <c r="H46" s="57">
        <f t="shared" si="2"/>
        <v>0</v>
      </c>
      <c r="I46" s="46"/>
      <c r="J46" s="57">
        <f t="shared" si="3"/>
        <v>0</v>
      </c>
      <c r="K46" s="57" t="e">
        <f t="shared" si="4"/>
        <v>#DIV/0!</v>
      </c>
    </row>
    <row r="47" spans="2:11" x14ac:dyDescent="0.25">
      <c r="B47" s="46"/>
      <c r="C47" s="44"/>
      <c r="D47" s="46"/>
      <c r="E47" s="46"/>
      <c r="F47" s="56"/>
      <c r="G47" s="46"/>
      <c r="H47" s="57">
        <f t="shared" si="2"/>
        <v>0</v>
      </c>
      <c r="I47" s="46"/>
      <c r="J47" s="57">
        <f t="shared" si="3"/>
        <v>0</v>
      </c>
      <c r="K47" s="57" t="e">
        <f t="shared" si="4"/>
        <v>#DIV/0!</v>
      </c>
    </row>
    <row r="48" spans="2:11" x14ac:dyDescent="0.25">
      <c r="B48" s="46"/>
      <c r="C48" s="44"/>
      <c r="D48" s="46"/>
      <c r="E48" s="46"/>
      <c r="F48" s="56"/>
      <c r="G48" s="46"/>
      <c r="H48" s="57">
        <f t="shared" si="2"/>
        <v>0</v>
      </c>
      <c r="I48" s="46"/>
      <c r="J48" s="57">
        <f t="shared" si="3"/>
        <v>0</v>
      </c>
      <c r="K48" s="57" t="e">
        <f t="shared" si="4"/>
        <v>#DIV/0!</v>
      </c>
    </row>
    <row r="49" spans="2:11" x14ac:dyDescent="0.25">
      <c r="B49" s="46"/>
      <c r="C49" s="44"/>
      <c r="D49" s="46"/>
      <c r="E49" s="46"/>
      <c r="F49" s="56"/>
      <c r="G49" s="46"/>
      <c r="H49" s="57">
        <f t="shared" si="2"/>
        <v>0</v>
      </c>
      <c r="I49" s="46"/>
      <c r="J49" s="57">
        <f t="shared" si="3"/>
        <v>0</v>
      </c>
      <c r="K49" s="57" t="e">
        <f t="shared" si="4"/>
        <v>#DIV/0!</v>
      </c>
    </row>
    <row r="50" spans="2:11" x14ac:dyDescent="0.25">
      <c r="B50" s="46"/>
      <c r="C50" s="44"/>
      <c r="D50" s="46"/>
      <c r="E50" s="46"/>
      <c r="F50" s="56"/>
      <c r="G50" s="46"/>
      <c r="H50" s="57">
        <f t="shared" si="2"/>
        <v>0</v>
      </c>
      <c r="I50" s="46"/>
      <c r="J50" s="57">
        <f t="shared" si="3"/>
        <v>0</v>
      </c>
      <c r="K50" s="57" t="e">
        <f t="shared" si="4"/>
        <v>#DIV/0!</v>
      </c>
    </row>
  </sheetData>
  <sheetProtection algorithmName="SHA-512" hashValue="767svnH1l7SWz3c3neV5rwYI5C/g0Cs9QBGlZpLx/zm5f5ismZI7qJdiQQMy6Dw7/xRLszXuQW66SyJ+6krMLQ==" saltValue="JEeCWZPSZ2cj8+rbY6Undw==" spinCount="100000" sheet="1" objects="1" scenarios="1" selectLockedCells="1"/>
  <mergeCells count="6">
    <mergeCell ref="D31:E31"/>
    <mergeCell ref="D2:G2"/>
    <mergeCell ref="D4:G4"/>
    <mergeCell ref="D6:G6"/>
    <mergeCell ref="D27:E27"/>
    <mergeCell ref="D28:E28"/>
  </mergeCells>
  <conditionalFormatting sqref="C28">
    <cfRule type="containsText" dxfId="19" priority="9" operator="containsText" text="Nein">
      <formula>NOT(ISERROR(SEARCH("Nein",C28)))</formula>
    </cfRule>
    <cfRule type="containsText" dxfId="18" priority="10" operator="containsText" text="Ja">
      <formula>NOT(ISERROR(SEARCH("Ja",C28)))</formula>
    </cfRule>
  </conditionalFormatting>
  <conditionalFormatting sqref="C31">
    <cfRule type="containsText" dxfId="17" priority="7" operator="containsText" text="Nein">
      <formula>NOT(ISERROR(SEARCH("Nein",C31)))</formula>
    </cfRule>
    <cfRule type="containsText" dxfId="16" priority="8" operator="containsText" text="Ja">
      <formula>NOT(ISERROR(SEARCH("Ja",C31)))</formula>
    </cfRule>
  </conditionalFormatting>
  <conditionalFormatting sqref="H9:H24">
    <cfRule type="expression" dxfId="15" priority="3">
      <formula>G9="cont. Measurement"</formula>
    </cfRule>
    <cfRule type="expression" dxfId="14" priority="4">
      <formula>G9="Single Measurement"</formula>
    </cfRule>
  </conditionalFormatting>
  <conditionalFormatting sqref="I9:I24">
    <cfRule type="expression" dxfId="13" priority="1">
      <formula>G9="Single Measurement"</formula>
    </cfRule>
    <cfRule type="expression" dxfId="12" priority="2">
      <formula>G9="cont. Measurement"</formula>
    </cfRule>
  </conditionalFormatting>
  <conditionalFormatting sqref="K9:K24">
    <cfRule type="expression" dxfId="11" priority="5">
      <formula>G9="Single Measurement"</formula>
    </cfRule>
    <cfRule type="expression" dxfId="10" priority="6">
      <formula>G9="cont. Measurement"</formula>
    </cfRule>
  </conditionalFormatting>
  <dataValidations count="3">
    <dataValidation type="list" allowBlank="1" showInputMessage="1" showErrorMessage="1" sqref="C9:C24 C37:C50" xr:uid="{45F58011-04C2-479A-B62F-EE98C8619926}">
      <formula1>"Natural gas,Coal,Electricity,Residues"</formula1>
    </dataValidation>
    <dataValidation type="list" allowBlank="1" showInputMessage="1" showErrorMessage="1" sqref="F9:F20" xr:uid="{93BE5B7A-06CB-46B1-A5BE-DFE60065F7E5}">
      <formula1>"NOx, SO2"</formula1>
    </dataValidation>
    <dataValidation type="list" allowBlank="1" showInputMessage="1" showErrorMessage="1" sqref="G9:G24" xr:uid="{FC8952B8-4541-4E74-BD9F-C8C574F13144}">
      <formula1>"Single Measurement, cont. Measurement"</formula1>
    </dataValidation>
  </dataValidation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DDCE0-6D12-42D7-B556-454968850565}">
  <dimension ref="B1:L50"/>
  <sheetViews>
    <sheetView tabSelected="1" topLeftCell="A11" zoomScale="80" zoomScaleNormal="80" workbookViewId="0">
      <selection activeCell="G19" sqref="G19"/>
    </sheetView>
  </sheetViews>
  <sheetFormatPr baseColWidth="10" defaultRowHeight="15" x14ac:dyDescent="0.25"/>
  <cols>
    <col min="2" max="2" width="24.28515625" customWidth="1"/>
    <col min="3" max="3" width="32.42578125" bestFit="1" customWidth="1"/>
    <col min="4" max="4" width="26.28515625" bestFit="1" customWidth="1"/>
    <col min="5" max="5" width="22.5703125" customWidth="1"/>
    <col min="6" max="6" width="10.85546875" customWidth="1"/>
    <col min="7" max="7" width="32.5703125" customWidth="1"/>
    <col min="8" max="8" width="17.85546875" customWidth="1"/>
    <col min="9" max="9" width="22.42578125" customWidth="1"/>
    <col min="10" max="10" width="41.5703125" bestFit="1" customWidth="1"/>
    <col min="11" max="11" width="24" customWidth="1"/>
    <col min="12" max="12" width="22.140625" customWidth="1"/>
  </cols>
  <sheetData>
    <row r="1" spans="2:12" ht="15.75" thickBot="1" x14ac:dyDescent="0.3"/>
    <row r="2" spans="2:12" ht="19.5" thickBot="1" x14ac:dyDescent="0.35">
      <c r="C2" s="7" t="s">
        <v>6</v>
      </c>
      <c r="D2" s="49"/>
      <c r="E2" s="50"/>
      <c r="F2" s="50"/>
      <c r="G2" s="51"/>
    </row>
    <row r="3" spans="2:12" ht="15.75" thickBot="1" x14ac:dyDescent="0.3"/>
    <row r="4" spans="2:12" ht="19.5" thickBot="1" x14ac:dyDescent="0.35">
      <c r="C4" s="7" t="s">
        <v>7</v>
      </c>
      <c r="D4" s="49"/>
      <c r="E4" s="50"/>
      <c r="F4" s="50"/>
      <c r="G4" s="51"/>
    </row>
    <row r="5" spans="2:12" ht="15.75" thickBot="1" x14ac:dyDescent="0.3"/>
    <row r="6" spans="2:12" ht="19.5" thickBot="1" x14ac:dyDescent="0.35">
      <c r="C6" s="12" t="s">
        <v>8</v>
      </c>
      <c r="D6" s="52"/>
      <c r="E6" s="53"/>
      <c r="F6" s="53"/>
      <c r="G6" s="54"/>
    </row>
    <row r="8" spans="2:12" ht="63.75" customHeight="1" x14ac:dyDescent="0.25">
      <c r="B8" s="5" t="s">
        <v>9</v>
      </c>
      <c r="C8" s="6" t="s">
        <v>10</v>
      </c>
      <c r="D8" s="5" t="s">
        <v>11</v>
      </c>
      <c r="E8" s="6" t="s">
        <v>18</v>
      </c>
      <c r="F8" s="5" t="s">
        <v>0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</row>
    <row r="9" spans="2:12" x14ac:dyDescent="0.25">
      <c r="B9" s="43"/>
      <c r="C9" s="44"/>
      <c r="D9" s="48"/>
      <c r="E9" s="46"/>
      <c r="F9" s="44"/>
      <c r="G9" s="44" t="s">
        <v>35</v>
      </c>
      <c r="H9" s="46"/>
      <c r="I9" s="46"/>
      <c r="J9" s="57">
        <f>IF(G9="Single Measurement",H9*I9,IF(G9="cont. Measurement","Please fill in measurement in next cloumn ",""))</f>
        <v>0</v>
      </c>
      <c r="K9" s="46"/>
      <c r="L9" s="57" t="e">
        <f>IF(G9="Single Measurement",J9/E9,K9/E9)</f>
        <v>#DIV/0!</v>
      </c>
    </row>
    <row r="10" spans="2:12" x14ac:dyDescent="0.25">
      <c r="B10" s="43"/>
      <c r="C10" s="44"/>
      <c r="D10" s="58"/>
      <c r="E10" s="46"/>
      <c r="F10" s="44"/>
      <c r="G10" s="44" t="s">
        <v>36</v>
      </c>
      <c r="H10" s="46"/>
      <c r="I10" s="46"/>
      <c r="J10" s="57" t="str">
        <f t="shared" ref="J10:J24" si="0">IF(G10="Single Measurement",H10*I10,IF(G10="cont. Measurement","Please fill in measurement in next cloumn ",""))</f>
        <v xml:space="preserve">Please fill in measurement in next cloumn </v>
      </c>
      <c r="K10" s="46"/>
      <c r="L10" s="57" t="e">
        <f t="shared" ref="L10:L24" si="1">IF(G10="Single Measurement",J10/E10,K10/E10)</f>
        <v>#DIV/0!</v>
      </c>
    </row>
    <row r="11" spans="2:12" x14ac:dyDescent="0.25">
      <c r="B11" s="43"/>
      <c r="C11" s="44"/>
      <c r="D11" s="45"/>
      <c r="E11" s="46"/>
      <c r="F11" s="44"/>
      <c r="G11" s="44"/>
      <c r="H11" s="46"/>
      <c r="I11" s="46"/>
      <c r="J11" s="57" t="str">
        <f t="shared" si="0"/>
        <v/>
      </c>
      <c r="K11" s="46"/>
      <c r="L11" s="57" t="e">
        <f t="shared" si="1"/>
        <v>#DIV/0!</v>
      </c>
    </row>
    <row r="12" spans="2:12" x14ac:dyDescent="0.25">
      <c r="B12" s="43"/>
      <c r="C12" s="44"/>
      <c r="D12" s="48"/>
      <c r="E12" s="46"/>
      <c r="F12" s="44"/>
      <c r="G12" s="44"/>
      <c r="H12" s="46"/>
      <c r="I12" s="46"/>
      <c r="J12" s="57" t="str">
        <f t="shared" si="0"/>
        <v/>
      </c>
      <c r="K12" s="46"/>
      <c r="L12" s="57" t="e">
        <f t="shared" si="1"/>
        <v>#DIV/0!</v>
      </c>
    </row>
    <row r="13" spans="2:12" x14ac:dyDescent="0.25">
      <c r="B13" s="43"/>
      <c r="C13" s="44"/>
      <c r="D13" s="48"/>
      <c r="E13" s="46"/>
      <c r="F13" s="44"/>
      <c r="G13" s="44"/>
      <c r="H13" s="46"/>
      <c r="I13" s="46"/>
      <c r="J13" s="57" t="str">
        <f t="shared" si="0"/>
        <v/>
      </c>
      <c r="K13" s="46"/>
      <c r="L13" s="57" t="e">
        <f t="shared" si="1"/>
        <v>#DIV/0!</v>
      </c>
    </row>
    <row r="14" spans="2:12" x14ac:dyDescent="0.25">
      <c r="B14" s="43"/>
      <c r="C14" s="44"/>
      <c r="D14" s="48"/>
      <c r="E14" s="46"/>
      <c r="F14" s="44"/>
      <c r="G14" s="44"/>
      <c r="H14" s="46"/>
      <c r="I14" s="46"/>
      <c r="J14" s="57" t="str">
        <f t="shared" si="0"/>
        <v/>
      </c>
      <c r="K14" s="46"/>
      <c r="L14" s="57" t="e">
        <f t="shared" si="1"/>
        <v>#DIV/0!</v>
      </c>
    </row>
    <row r="15" spans="2:12" x14ac:dyDescent="0.25">
      <c r="B15" s="43"/>
      <c r="C15" s="44"/>
      <c r="D15" s="48"/>
      <c r="E15" s="46"/>
      <c r="F15" s="44"/>
      <c r="G15" s="44"/>
      <c r="H15" s="46"/>
      <c r="I15" s="46"/>
      <c r="J15" s="57" t="str">
        <f t="shared" si="0"/>
        <v/>
      </c>
      <c r="K15" s="46"/>
      <c r="L15" s="57" t="e">
        <f t="shared" si="1"/>
        <v>#DIV/0!</v>
      </c>
    </row>
    <row r="16" spans="2:12" x14ac:dyDescent="0.25">
      <c r="B16" s="43"/>
      <c r="C16" s="44"/>
      <c r="D16" s="48"/>
      <c r="E16" s="46"/>
      <c r="F16" s="44"/>
      <c r="G16" s="44"/>
      <c r="H16" s="46"/>
      <c r="I16" s="46"/>
      <c r="J16" s="57" t="str">
        <f t="shared" si="0"/>
        <v/>
      </c>
      <c r="K16" s="46"/>
      <c r="L16" s="57" t="e">
        <f t="shared" si="1"/>
        <v>#DIV/0!</v>
      </c>
    </row>
    <row r="17" spans="2:12" x14ac:dyDescent="0.25">
      <c r="B17" s="43"/>
      <c r="C17" s="44"/>
      <c r="D17" s="48"/>
      <c r="E17" s="46"/>
      <c r="F17" s="44"/>
      <c r="G17" s="44"/>
      <c r="H17" s="46"/>
      <c r="I17" s="46"/>
      <c r="J17" s="57" t="str">
        <f t="shared" si="0"/>
        <v/>
      </c>
      <c r="K17" s="46"/>
      <c r="L17" s="57" t="e">
        <f t="shared" si="1"/>
        <v>#DIV/0!</v>
      </c>
    </row>
    <row r="18" spans="2:12" x14ac:dyDescent="0.25">
      <c r="B18" s="43"/>
      <c r="C18" s="44"/>
      <c r="D18" s="48"/>
      <c r="E18" s="46"/>
      <c r="F18" s="44"/>
      <c r="G18" s="44"/>
      <c r="H18" s="46"/>
      <c r="I18" s="46"/>
      <c r="J18" s="57" t="str">
        <f t="shared" si="0"/>
        <v/>
      </c>
      <c r="K18" s="46"/>
      <c r="L18" s="57" t="e">
        <f t="shared" si="1"/>
        <v>#DIV/0!</v>
      </c>
    </row>
    <row r="19" spans="2:12" x14ac:dyDescent="0.25">
      <c r="B19" s="43"/>
      <c r="C19" s="44"/>
      <c r="D19" s="48"/>
      <c r="E19" s="46"/>
      <c r="F19" s="44"/>
      <c r="G19" s="44"/>
      <c r="H19" s="46"/>
      <c r="I19" s="46"/>
      <c r="J19" s="57" t="str">
        <f t="shared" si="0"/>
        <v/>
      </c>
      <c r="K19" s="46"/>
      <c r="L19" s="57" t="e">
        <f t="shared" si="1"/>
        <v>#DIV/0!</v>
      </c>
    </row>
    <row r="20" spans="2:12" x14ac:dyDescent="0.25">
      <c r="B20" s="43"/>
      <c r="C20" s="44"/>
      <c r="D20" s="48"/>
      <c r="E20" s="46"/>
      <c r="F20" s="44"/>
      <c r="G20" s="44"/>
      <c r="H20" s="46"/>
      <c r="I20" s="46"/>
      <c r="J20" s="57" t="str">
        <f t="shared" si="0"/>
        <v/>
      </c>
      <c r="K20" s="46"/>
      <c r="L20" s="57" t="e">
        <f t="shared" si="1"/>
        <v>#DIV/0!</v>
      </c>
    </row>
    <row r="21" spans="2:12" x14ac:dyDescent="0.25">
      <c r="B21" s="43"/>
      <c r="C21" s="44"/>
      <c r="D21" s="48"/>
      <c r="E21" s="46"/>
      <c r="F21" s="44"/>
      <c r="G21" s="44"/>
      <c r="H21" s="46"/>
      <c r="I21" s="46"/>
      <c r="J21" s="57" t="str">
        <f t="shared" si="0"/>
        <v/>
      </c>
      <c r="K21" s="46"/>
      <c r="L21" s="57" t="e">
        <f t="shared" si="1"/>
        <v>#DIV/0!</v>
      </c>
    </row>
    <row r="22" spans="2:12" x14ac:dyDescent="0.25">
      <c r="B22" s="43"/>
      <c r="C22" s="44"/>
      <c r="D22" s="48"/>
      <c r="E22" s="46"/>
      <c r="F22" s="44"/>
      <c r="G22" s="44"/>
      <c r="H22" s="46"/>
      <c r="I22" s="46"/>
      <c r="J22" s="57" t="str">
        <f t="shared" si="0"/>
        <v/>
      </c>
      <c r="K22" s="46"/>
      <c r="L22" s="57" t="e">
        <f t="shared" si="1"/>
        <v>#DIV/0!</v>
      </c>
    </row>
    <row r="23" spans="2:12" x14ac:dyDescent="0.25">
      <c r="B23" s="43"/>
      <c r="C23" s="44"/>
      <c r="D23" s="48"/>
      <c r="E23" s="46"/>
      <c r="F23" s="44"/>
      <c r="G23" s="44"/>
      <c r="H23" s="46"/>
      <c r="I23" s="46"/>
      <c r="J23" s="57" t="str">
        <f t="shared" si="0"/>
        <v/>
      </c>
      <c r="K23" s="46"/>
      <c r="L23" s="57" t="e">
        <f t="shared" si="1"/>
        <v>#DIV/0!</v>
      </c>
    </row>
    <row r="24" spans="2:12" x14ac:dyDescent="0.25">
      <c r="B24" s="43"/>
      <c r="C24" s="44"/>
      <c r="D24" s="48"/>
      <c r="E24" s="46"/>
      <c r="F24" s="44"/>
      <c r="G24" s="44"/>
      <c r="H24" s="46"/>
      <c r="I24" s="46"/>
      <c r="J24" s="57" t="str">
        <f t="shared" si="0"/>
        <v/>
      </c>
      <c r="K24" s="46"/>
      <c r="L24" s="57" t="e">
        <f t="shared" si="1"/>
        <v>#DIV/0!</v>
      </c>
    </row>
    <row r="27" spans="2:12" x14ac:dyDescent="0.25">
      <c r="B27" s="9" t="s">
        <v>23</v>
      </c>
      <c r="C27" s="11" t="s">
        <v>22</v>
      </c>
      <c r="D27" s="17" t="s">
        <v>21</v>
      </c>
      <c r="E27" s="18"/>
    </row>
    <row r="28" spans="2:12" x14ac:dyDescent="0.25">
      <c r="B28" s="4">
        <f>SUMIF($F$9:$F$24,"Nox",$L$9:$L$24)</f>
        <v>0</v>
      </c>
      <c r="C28" s="8" t="str">
        <f>IF(B28&gt;0.5,"Nein","Ja")</f>
        <v>Ja</v>
      </c>
      <c r="D28" s="59"/>
      <c r="E28" s="60"/>
    </row>
    <row r="30" spans="2:12" ht="18" x14ac:dyDescent="0.35">
      <c r="B30" s="10" t="s">
        <v>24</v>
      </c>
    </row>
    <row r="31" spans="2:12" x14ac:dyDescent="0.25">
      <c r="B31" s="4">
        <f>SUMIF($F$9:$F$24,"So2",$L$9:$L$24)+SUMIF($I37:$I$50,"&gt;0",$K$37:$K50)</f>
        <v>0</v>
      </c>
      <c r="C31" s="8" t="str">
        <f>IF(B31&gt;0.3,"Nein","Ja")</f>
        <v>Ja</v>
      </c>
      <c r="D31" s="59"/>
      <c r="E31" s="60"/>
    </row>
    <row r="34" spans="2:11" ht="18.75" x14ac:dyDescent="0.3">
      <c r="B34" s="3" t="s">
        <v>25</v>
      </c>
    </row>
    <row r="36" spans="2:11" ht="44.25" customHeight="1" x14ac:dyDescent="0.25">
      <c r="B36" s="5" t="s">
        <v>9</v>
      </c>
      <c r="C36" s="5" t="s">
        <v>10</v>
      </c>
      <c r="D36" s="5" t="s">
        <v>11</v>
      </c>
      <c r="E36" s="6" t="s">
        <v>18</v>
      </c>
      <c r="F36" s="6" t="s">
        <v>19</v>
      </c>
      <c r="G36" s="6" t="s">
        <v>20</v>
      </c>
      <c r="H36" s="6" t="s">
        <v>13</v>
      </c>
      <c r="I36" s="6" t="s">
        <v>14</v>
      </c>
      <c r="J36" s="6" t="s">
        <v>15</v>
      </c>
      <c r="K36" s="6" t="s">
        <v>5</v>
      </c>
    </row>
    <row r="37" spans="2:11" x14ac:dyDescent="0.25">
      <c r="B37" s="46"/>
      <c r="C37" s="44"/>
      <c r="D37" s="46"/>
      <c r="E37" s="46"/>
      <c r="F37" s="56"/>
      <c r="G37" s="46"/>
      <c r="H37" s="57">
        <f>(F37*G37)/1000000</f>
        <v>0</v>
      </c>
      <c r="I37" s="46"/>
      <c r="J37" s="57">
        <f>H37*I37</f>
        <v>0</v>
      </c>
      <c r="K37" s="57" t="e">
        <f>J37/E37</f>
        <v>#DIV/0!</v>
      </c>
    </row>
    <row r="38" spans="2:11" x14ac:dyDescent="0.25">
      <c r="B38" s="46"/>
      <c r="C38" s="44"/>
      <c r="D38" s="55"/>
      <c r="E38" s="46"/>
      <c r="F38" s="56"/>
      <c r="G38" s="46"/>
      <c r="H38" s="57">
        <f t="shared" ref="H38:H50" si="2">(F38*G38)/1000000</f>
        <v>0</v>
      </c>
      <c r="I38" s="46"/>
      <c r="J38" s="57">
        <f t="shared" ref="J38:J50" si="3">H38*I38</f>
        <v>0</v>
      </c>
      <c r="K38" s="57" t="e">
        <f t="shared" ref="K38:K50" si="4">J38/E38</f>
        <v>#DIV/0!</v>
      </c>
    </row>
    <row r="39" spans="2:11" x14ac:dyDescent="0.25">
      <c r="B39" s="46"/>
      <c r="C39" s="44"/>
      <c r="D39" s="46"/>
      <c r="E39" s="46"/>
      <c r="F39" s="56"/>
      <c r="G39" s="46"/>
      <c r="H39" s="57">
        <f t="shared" si="2"/>
        <v>0</v>
      </c>
      <c r="I39" s="46"/>
      <c r="J39" s="57">
        <f t="shared" si="3"/>
        <v>0</v>
      </c>
      <c r="K39" s="57" t="e">
        <f t="shared" si="4"/>
        <v>#DIV/0!</v>
      </c>
    </row>
    <row r="40" spans="2:11" x14ac:dyDescent="0.25">
      <c r="B40" s="46"/>
      <c r="C40" s="44"/>
      <c r="D40" s="46"/>
      <c r="E40" s="46"/>
      <c r="F40" s="56"/>
      <c r="G40" s="46"/>
      <c r="H40" s="57">
        <f t="shared" si="2"/>
        <v>0</v>
      </c>
      <c r="I40" s="46"/>
      <c r="J40" s="57">
        <f t="shared" si="3"/>
        <v>0</v>
      </c>
      <c r="K40" s="57" t="e">
        <f t="shared" si="4"/>
        <v>#DIV/0!</v>
      </c>
    </row>
    <row r="41" spans="2:11" x14ac:dyDescent="0.25">
      <c r="B41" s="46"/>
      <c r="C41" s="44"/>
      <c r="D41" s="46"/>
      <c r="E41" s="46"/>
      <c r="F41" s="56"/>
      <c r="G41" s="46"/>
      <c r="H41" s="57">
        <f t="shared" si="2"/>
        <v>0</v>
      </c>
      <c r="I41" s="46"/>
      <c r="J41" s="57">
        <f t="shared" si="3"/>
        <v>0</v>
      </c>
      <c r="K41" s="57" t="e">
        <f t="shared" si="4"/>
        <v>#DIV/0!</v>
      </c>
    </row>
    <row r="42" spans="2:11" x14ac:dyDescent="0.25">
      <c r="B42" s="46"/>
      <c r="C42" s="44"/>
      <c r="D42" s="46"/>
      <c r="E42" s="46"/>
      <c r="F42" s="56"/>
      <c r="G42" s="46"/>
      <c r="H42" s="57">
        <f t="shared" si="2"/>
        <v>0</v>
      </c>
      <c r="I42" s="46"/>
      <c r="J42" s="57">
        <f t="shared" si="3"/>
        <v>0</v>
      </c>
      <c r="K42" s="57" t="e">
        <f t="shared" si="4"/>
        <v>#DIV/0!</v>
      </c>
    </row>
    <row r="43" spans="2:11" x14ac:dyDescent="0.25">
      <c r="B43" s="46"/>
      <c r="C43" s="44"/>
      <c r="D43" s="46"/>
      <c r="E43" s="46"/>
      <c r="F43" s="56"/>
      <c r="G43" s="46"/>
      <c r="H43" s="57">
        <f t="shared" si="2"/>
        <v>0</v>
      </c>
      <c r="I43" s="46"/>
      <c r="J43" s="57">
        <f t="shared" si="3"/>
        <v>0</v>
      </c>
      <c r="K43" s="57" t="e">
        <f t="shared" si="4"/>
        <v>#DIV/0!</v>
      </c>
    </row>
    <row r="44" spans="2:11" x14ac:dyDescent="0.25">
      <c r="B44" s="46"/>
      <c r="C44" s="44"/>
      <c r="D44" s="46"/>
      <c r="E44" s="46"/>
      <c r="F44" s="56"/>
      <c r="G44" s="46"/>
      <c r="H44" s="57">
        <f t="shared" si="2"/>
        <v>0</v>
      </c>
      <c r="I44" s="46"/>
      <c r="J44" s="57">
        <f t="shared" si="3"/>
        <v>0</v>
      </c>
      <c r="K44" s="57" t="e">
        <f t="shared" si="4"/>
        <v>#DIV/0!</v>
      </c>
    </row>
    <row r="45" spans="2:11" x14ac:dyDescent="0.25">
      <c r="B45" s="46"/>
      <c r="C45" s="44"/>
      <c r="D45" s="46"/>
      <c r="E45" s="46"/>
      <c r="F45" s="56"/>
      <c r="G45" s="46"/>
      <c r="H45" s="57">
        <f t="shared" si="2"/>
        <v>0</v>
      </c>
      <c r="I45" s="46"/>
      <c r="J45" s="57">
        <f t="shared" si="3"/>
        <v>0</v>
      </c>
      <c r="K45" s="57" t="e">
        <f t="shared" si="4"/>
        <v>#DIV/0!</v>
      </c>
    </row>
    <row r="46" spans="2:11" x14ac:dyDescent="0.25">
      <c r="B46" s="46"/>
      <c r="C46" s="44"/>
      <c r="D46" s="46"/>
      <c r="E46" s="46"/>
      <c r="F46" s="56"/>
      <c r="G46" s="46"/>
      <c r="H46" s="57">
        <f t="shared" si="2"/>
        <v>0</v>
      </c>
      <c r="I46" s="46"/>
      <c r="J46" s="57">
        <f t="shared" si="3"/>
        <v>0</v>
      </c>
      <c r="K46" s="57" t="e">
        <f t="shared" si="4"/>
        <v>#DIV/0!</v>
      </c>
    </row>
    <row r="47" spans="2:11" x14ac:dyDescent="0.25">
      <c r="B47" s="46"/>
      <c r="C47" s="44"/>
      <c r="D47" s="46"/>
      <c r="E47" s="46"/>
      <c r="F47" s="56"/>
      <c r="G47" s="46"/>
      <c r="H47" s="57">
        <f t="shared" si="2"/>
        <v>0</v>
      </c>
      <c r="I47" s="46"/>
      <c r="J47" s="57">
        <f t="shared" si="3"/>
        <v>0</v>
      </c>
      <c r="K47" s="57" t="e">
        <f t="shared" si="4"/>
        <v>#DIV/0!</v>
      </c>
    </row>
    <row r="48" spans="2:11" x14ac:dyDescent="0.25">
      <c r="B48" s="46"/>
      <c r="C48" s="44"/>
      <c r="D48" s="46"/>
      <c r="E48" s="46"/>
      <c r="F48" s="56"/>
      <c r="G48" s="46"/>
      <c r="H48" s="57">
        <f t="shared" si="2"/>
        <v>0</v>
      </c>
      <c r="I48" s="46"/>
      <c r="J48" s="57">
        <f t="shared" si="3"/>
        <v>0</v>
      </c>
      <c r="K48" s="57" t="e">
        <f t="shared" si="4"/>
        <v>#DIV/0!</v>
      </c>
    </row>
    <row r="49" spans="2:11" x14ac:dyDescent="0.25">
      <c r="B49" s="46"/>
      <c r="C49" s="44"/>
      <c r="D49" s="46"/>
      <c r="E49" s="46"/>
      <c r="F49" s="56"/>
      <c r="G49" s="46"/>
      <c r="H49" s="57">
        <f t="shared" si="2"/>
        <v>0</v>
      </c>
      <c r="I49" s="46"/>
      <c r="J49" s="57">
        <f t="shared" si="3"/>
        <v>0</v>
      </c>
      <c r="K49" s="57" t="e">
        <f t="shared" si="4"/>
        <v>#DIV/0!</v>
      </c>
    </row>
    <row r="50" spans="2:11" x14ac:dyDescent="0.25">
      <c r="B50" s="46"/>
      <c r="C50" s="44"/>
      <c r="D50" s="46"/>
      <c r="E50" s="46"/>
      <c r="F50" s="56"/>
      <c r="G50" s="46"/>
      <c r="H50" s="57">
        <f t="shared" si="2"/>
        <v>0</v>
      </c>
      <c r="I50" s="46"/>
      <c r="J50" s="57">
        <f t="shared" si="3"/>
        <v>0</v>
      </c>
      <c r="K50" s="57" t="e">
        <f t="shared" si="4"/>
        <v>#DIV/0!</v>
      </c>
    </row>
  </sheetData>
  <sheetProtection algorithmName="SHA-512" hashValue="Z9/PcgJtLpx32uLYX9wKBF6UUvT1X4XUT6sWjdjWQBMsOR/cqRNGwO+ETHqOytDvanI1NhEvIDOcatvRWait5Q==" saltValue="6SD5rGn8dXCyMKrVcXPD5w==" spinCount="100000" sheet="1" objects="1" scenarios="1" selectLockedCells="1"/>
  <mergeCells count="6">
    <mergeCell ref="D31:E31"/>
    <mergeCell ref="D2:G2"/>
    <mergeCell ref="D4:G4"/>
    <mergeCell ref="D6:G6"/>
    <mergeCell ref="D27:E27"/>
    <mergeCell ref="D28:E28"/>
  </mergeCells>
  <conditionalFormatting sqref="C28">
    <cfRule type="containsText" dxfId="9" priority="9" operator="containsText" text="Nein">
      <formula>NOT(ISERROR(SEARCH("Nein",C28)))</formula>
    </cfRule>
    <cfRule type="containsText" dxfId="8" priority="10" operator="containsText" text="Ja">
      <formula>NOT(ISERROR(SEARCH("Ja",C28)))</formula>
    </cfRule>
  </conditionalFormatting>
  <conditionalFormatting sqref="C31">
    <cfRule type="containsText" dxfId="7" priority="7" operator="containsText" text="Nein">
      <formula>NOT(ISERROR(SEARCH("Nein",C31)))</formula>
    </cfRule>
    <cfRule type="containsText" dxfId="6" priority="8" operator="containsText" text="Ja">
      <formula>NOT(ISERROR(SEARCH("Ja",C31)))</formula>
    </cfRule>
  </conditionalFormatting>
  <conditionalFormatting sqref="H9:H24">
    <cfRule type="expression" dxfId="5" priority="3">
      <formula>G9="kont. Messung"</formula>
    </cfRule>
    <cfRule type="expression" dxfId="4" priority="4">
      <formula>G9="Einzelmessung"</formula>
    </cfRule>
  </conditionalFormatting>
  <conditionalFormatting sqref="I9:I24">
    <cfRule type="expression" dxfId="3" priority="1">
      <formula>G9="Einzelmessung"</formula>
    </cfRule>
    <cfRule type="expression" dxfId="2" priority="2">
      <formula>G9="kont. Messung"</formula>
    </cfRule>
  </conditionalFormatting>
  <conditionalFormatting sqref="K9:K24">
    <cfRule type="expression" dxfId="1" priority="5">
      <formula>G9="Einzelmessung"</formula>
    </cfRule>
    <cfRule type="expression" dxfId="0" priority="6">
      <formula>G9="kont. Messung"</formula>
    </cfRule>
  </conditionalFormatting>
  <dataValidations count="3">
    <dataValidation type="list" allowBlank="1" showInputMessage="1" showErrorMessage="1" sqref="C9:C24 C37:C50" xr:uid="{C4AA2B90-F2A9-488D-B91B-4E488C827FB7}">
      <formula1>"Natural Gas,Coal,Electricity,Residues"</formula1>
    </dataValidation>
    <dataValidation type="list" allowBlank="1" showInputMessage="1" showErrorMessage="1" sqref="F9:F20" xr:uid="{EFFA755F-44DB-4AA3-9BB5-EF3484C298A7}">
      <formula1>"NOx, SO2"</formula1>
    </dataValidation>
    <dataValidation type="list" allowBlank="1" showInputMessage="1" showErrorMessage="1" sqref="G9:G24" xr:uid="{A4D9534C-06D7-4D8E-89A4-01A17EADE463}">
      <formula1>"Single Measurement, cont. Measurement"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Preparation+Production</vt:lpstr>
      <vt:lpstr>Preparation</vt:lpstr>
      <vt:lpstr>Production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Gröls, Sarah</dc:creator>
  <cp:lastModifiedBy>Gröls, Sarah</cp:lastModifiedBy>
  <dcterms:created xsi:type="dcterms:W3CDTF">2023-07-26T12:57:43Z</dcterms:created>
  <dcterms:modified xsi:type="dcterms:W3CDTF">2024-10-23T09:12:31Z</dcterms:modified>
</cp:coreProperties>
</file>